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6.2022" sheetId="1" r:id="rId1"/>
  </sheets>
  <definedNames/>
  <calcPr fullCalcOnLoad="1"/>
</workbook>
</file>

<file path=xl/sharedStrings.xml><?xml version="1.0" encoding="utf-8"?>
<sst xmlns="http://schemas.openxmlformats.org/spreadsheetml/2006/main" count="139" uniqueCount="138">
  <si>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</si>
  <si>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</si>
  <si>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</si>
  <si>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</si>
  <si>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</si>
  <si>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</si>
  <si>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</si>
  <si>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</si>
  <si>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</si>
  <si>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</si>
  <si>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</si>
  <si>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</si>
  <si>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</si>
  <si>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</si>
  <si>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</si>
  <si>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</si>
  <si>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</si>
  <si>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</si>
  <si>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</si>
  <si>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</si>
  <si>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</si>
  <si>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</si>
  <si>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</si>
  <si>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</si>
  <si>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</si>
  <si>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</si>
  <si>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</si>
  <si>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</si>
  <si>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</si>
  <si>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</si>
  <si>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</si>
  <si>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</si>
  <si>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</si>
  <si>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</si>
  <si>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</si>
  <si>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</si>
  <si>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</si>
  <si>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</si>
  <si>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</si>
  <si>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</si>
  <si>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</si>
  <si>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</si>
  <si>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</si>
  <si>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</si>
  <si>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</si>
  <si>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</si>
  <si>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</si>
  <si>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</si>
  <si>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</si>
  <si>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</si>
  <si>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</si>
  <si>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</si>
  <si>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</si>
  <si>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</si>
  <si>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</si>
  <si>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</si>
  <si>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</si>
  <si>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Национальная экономика</t>
  </si>
  <si>
    <t>0400</t>
  </si>
  <si>
    <t>Благоустройство</t>
  </si>
  <si>
    <t>0503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</si>
  <si>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</si>
  <si>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</si>
  <si>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</si>
  <si>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</si>
  <si>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</si>
  <si>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</si>
  <si>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</si>
  <si>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</si>
  <si>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</si>
  <si>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</si>
  <si>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</si>
  <si>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</si>
  <si>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</si>
  <si>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</si>
  <si>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</si>
  <si>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</si>
  <si>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</si>
  <si>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</si>
  <si>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</si>
  <si>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</si>
  <si>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</si>
  <si>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</si>
  <si>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</si>
  <si>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</si>
  <si>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</si>
  <si>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</si>
  <si>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</si>
  <si>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</si>
  <si>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</si>
  <si>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</si>
  <si>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</si>
  <si>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</si>
  <si>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</si>
  <si>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</si>
  <si>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</si>
  <si>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</si>
  <si>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</si>
  <si>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</si>
  <si>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</si>
  <si>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</si>
  <si>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</si>
  <si>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</si>
  <si>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</si>
  <si>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</si>
  <si>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</si>
  <si>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</si>
  <si>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</si>
  <si>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</si>
  <si>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</si>
  <si>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</si>
  <si>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</si>
  <si>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</si>
  <si>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</si>
  <si>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</si>
  <si>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</si>
  <si>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</si>
  <si>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</si>
  <si>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</si>
  <si>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</si>
  <si>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</si>
  <si>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000 117 00000 00 0000 000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</si>
  <si>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</si>
  <si>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</si>
  <si>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</si>
  <si>
    <t>в т.ч. доп. норматив</t>
  </si>
  <si>
    <t>0505</t>
  </si>
  <si>
    <t xml:space="preserve">Другие вопросы в области жилищно - коммунального 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</si>
  <si>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</si>
  <si>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</si>
  <si>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</si>
  <si>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</si>
  <si>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</si>
  <si>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</si>
  <si>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0300</t>
  </si>
  <si>
    <t>Исполнено на 01.06.2022</t>
  </si>
  <si>
    <t>Исполнено на 01.06.2021</t>
  </si>
  <si>
    <t>АНАЛИЗ ИСПОЛНЕНИЯ БЮДЖЕТА   АСАНОВСКОГО СЕЛЬСКОГО ПОСЕЛЕНИЯ НА 01.06.2022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</si>
</sst>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00"/>
    <numFmt numFmtId="177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4" fontId="28" fillId="0" borderId="2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17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4" fillId="0" borderId="2" xfId="34" applyNumberFormat="1" applyFont="1" applyAlignment="1" applyProtection="1">
      <alignment horizontal="right" vertical="center" shrinkToFit="1"/>
      <protection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" fontId="44" fillId="0" borderId="15" xfId="34" applyNumberFormat="1" applyFont="1" applyBorder="1" applyAlignment="1" applyProtection="1">
      <alignment horizontal="right" vertical="center" shrinkToFit="1"/>
      <protection/>
    </xf>
    <xf numFmtId="4" fontId="4" fillId="0" borderId="16" xfId="0" applyNumberFormat="1" applyFont="1" applyFill="1" applyBorder="1" applyAlignment="1">
      <alignment horizontal="right" vertical="center" wrapText="1"/>
    </xf>
    <xf numFmtId="49" fontId="5" fillId="30" borderId="12" xfId="54" applyNumberFormat="1" applyFont="1" applyFill="1" applyBorder="1" applyAlignment="1">
      <alignment wrapText="1"/>
      <protection/>
    </xf>
    <xf numFmtId="4" fontId="44" fillId="0" borderId="12" xfId="34" applyNumberFormat="1" applyFont="1" applyBorder="1" applyAlignment="1" applyProtection="1">
      <alignment horizontal="right" vertical="center" shrinkToFit="1"/>
      <protection/>
    </xf>
    <xf numFmtId="4" fontId="44" fillId="0" borderId="17" xfId="34" applyNumberFormat="1" applyFont="1" applyBorder="1" applyAlignment="1" applyProtection="1">
      <alignment horizontal="right" vertical="center" shrinkToFi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4" fillId="0" borderId="12" xfId="34" applyNumberFormat="1" applyFont="1" applyFill="1" applyBorder="1" applyAlignment="1" applyProtection="1">
      <alignment horizontal="right" vertical="center" wrapText="1" shrinkToFit="1"/>
      <protection/>
    </xf>
    <xf numFmtId="0" fontId="3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30" borderId="18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4" fillId="0" borderId="2" xfId="34" applyNumberFormat="1" applyFont="1" applyFill="1" applyAlignment="1" applyProtection="1">
      <alignment horizontal="right" vertical="center" wrapText="1" shrinkToFit="1"/>
      <protection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44" fillId="0" borderId="1" xfId="34" applyNumberFormat="1" applyFont="1" applyBorder="1" applyAlignment="1" applyProtection="1">
      <alignment horizontal="right" vertical="center" shrinkToFit="1"/>
      <protection/>
    </xf>
    <xf numFmtId="4" fontId="3" fillId="0" borderId="0" xfId="0" applyNumberFormat="1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174" fontId="6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right" vertical="center" wrapText="1"/>
    </xf>
    <xf numFmtId="174" fontId="4" fillId="35" borderId="12" xfId="0" applyNumberFormat="1" applyFont="1" applyFill="1" applyBorder="1" applyAlignment="1">
      <alignment horizontal="right" vertical="center"/>
    </xf>
    <xf numFmtId="4" fontId="3" fillId="36" borderId="0" xfId="0" applyNumberFormat="1" applyFont="1" applyFill="1" applyAlignment="1">
      <alignment wrapText="1"/>
    </xf>
    <xf numFmtId="4" fontId="6" fillId="36" borderId="0" xfId="0" applyNumberFormat="1" applyFont="1" applyFill="1" applyBorder="1" applyAlignment="1">
      <alignment horizontal="right" wrapText="1"/>
    </xf>
    <xf numFmtId="4" fontId="3" fillId="36" borderId="0" xfId="0" applyNumberFormat="1" applyFont="1" applyFill="1" applyAlignment="1">
      <alignment horizont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right" vertical="center" wrapText="1"/>
    </xf>
    <xf numFmtId="4" fontId="3" fillId="36" borderId="12" xfId="0" applyNumberFormat="1" applyFont="1" applyFill="1" applyBorder="1" applyAlignment="1">
      <alignment horizontal="right" vertical="center" wrapText="1"/>
    </xf>
    <xf numFmtId="4" fontId="3" fillId="36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center"/>
    </xf>
    <xf numFmtId="4" fontId="45" fillId="0" borderId="1" xfId="33" applyNumberFormat="1" applyFont="1" applyProtection="1">
      <alignment horizontal="right" vertical="center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.02.201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150" zoomScaleNormal="150" zoomScalePageLayoutView="0" workbookViewId="0" topLeftCell="A1">
      <selection activeCell="I69" sqref="I69"/>
    </sheetView>
  </sheetViews>
  <sheetFormatPr defaultColWidth="9.00390625" defaultRowHeight="12.75"/>
  <cols>
    <col min="1" max="1" width="64.625" style="1" customWidth="1"/>
    <col min="2" max="2" width="23.625" style="1" customWidth="1"/>
    <col min="3" max="3" width="13.125" style="44" customWidth="1"/>
    <col min="4" max="4" width="12.25390625" style="44" customWidth="1"/>
    <col min="5" max="5" width="13.25390625" style="55" customWidth="1"/>
    <col min="6" max="6" width="10.625" style="1" customWidth="1"/>
    <col min="7" max="7" width="9.75390625" style="1" customWidth="1"/>
    <col min="8" max="16384" width="9.125" style="1" customWidth="1"/>
  </cols>
  <sheetData>
    <row r="1" spans="1:7" ht="16.5" customHeight="1">
      <c r="A1" s="62" t="s">
        <v>137</v>
      </c>
      <c r="B1" s="62"/>
      <c r="C1" s="62"/>
      <c r="D1" s="62"/>
      <c r="E1" s="62"/>
      <c r="F1" s="62"/>
      <c r="G1" s="62"/>
    </row>
    <row r="2" spans="6:7" ht="12.75">
      <c r="F2" s="63" t="s">
        <v>67</v>
      </c>
      <c r="G2" s="63"/>
    </row>
    <row r="3" spans="1:7" ht="41.25" customHeight="1">
      <c r="A3" s="4" t="s">
        <v>0</v>
      </c>
      <c r="B3" s="4" t="s">
        <v>22</v>
      </c>
      <c r="C3" s="5" t="s">
        <v>132</v>
      </c>
      <c r="D3" s="5" t="s">
        <v>135</v>
      </c>
      <c r="E3" s="58" t="s">
        <v>136</v>
      </c>
      <c r="F3" s="6" t="s">
        <v>34</v>
      </c>
      <c r="G3" s="6" t="s">
        <v>133</v>
      </c>
    </row>
    <row r="4" spans="1:7" ht="12" customHeight="1">
      <c r="A4" s="7" t="s">
        <v>1</v>
      </c>
      <c r="B4" s="7"/>
      <c r="C4" s="8">
        <f>C5+C22</f>
        <v>848178</v>
      </c>
      <c r="D4" s="8">
        <f>D5+D22</f>
        <v>309969.08</v>
      </c>
      <c r="E4" s="59">
        <f>E5+E22</f>
        <v>646386.1799999999</v>
      </c>
      <c r="F4" s="9">
        <f aca="true" t="shared" si="0" ref="F4:F48">D4/C4*100</f>
        <v>36.54528648467657</v>
      </c>
      <c r="G4" s="9">
        <f aca="true" t="shared" si="1" ref="G4:G51">D4/E4*100</f>
        <v>47.954162633860776</v>
      </c>
    </row>
    <row r="5" spans="1:7" ht="16.5" customHeight="1">
      <c r="A5" s="10" t="s">
        <v>16</v>
      </c>
      <c r="B5" s="7"/>
      <c r="C5" s="8">
        <f>C6+C9+C14+C16+C21</f>
        <v>730330</v>
      </c>
      <c r="D5" s="8">
        <f>D6+D9+D14+D16+D21</f>
        <v>309969.08</v>
      </c>
      <c r="E5" s="59">
        <f>E6+E9+E14+E16+E21</f>
        <v>163103.93</v>
      </c>
      <c r="F5" s="9">
        <f t="shared" si="0"/>
        <v>42.44233154875194</v>
      </c>
      <c r="G5" s="9">
        <f t="shared" si="1"/>
        <v>190.04390636080933</v>
      </c>
    </row>
    <row r="6" spans="1:7" ht="17.25" customHeight="1">
      <c r="A6" s="10" t="s">
        <v>2</v>
      </c>
      <c r="B6" s="7" t="s">
        <v>23</v>
      </c>
      <c r="C6" s="8">
        <f>C7</f>
        <v>73200</v>
      </c>
      <c r="D6" s="8">
        <f>D7</f>
        <v>87043.59</v>
      </c>
      <c r="E6" s="59">
        <f>E7</f>
        <v>28491.98</v>
      </c>
      <c r="F6" s="9">
        <f t="shared" si="0"/>
        <v>118.9120081967213</v>
      </c>
      <c r="G6" s="9">
        <f t="shared" si="1"/>
        <v>305.5020746188927</v>
      </c>
    </row>
    <row r="7" spans="1:7" ht="12.75">
      <c r="A7" s="11" t="s">
        <v>3</v>
      </c>
      <c r="B7" s="4" t="s">
        <v>39</v>
      </c>
      <c r="C7" s="12">
        <v>73200</v>
      </c>
      <c r="D7" s="12">
        <v>87043.59</v>
      </c>
      <c r="E7" s="60">
        <v>28491.98</v>
      </c>
      <c r="F7" s="9">
        <f t="shared" si="0"/>
        <v>118.9120081967213</v>
      </c>
      <c r="G7" s="9">
        <f t="shared" si="1"/>
        <v>305.5020746188927</v>
      </c>
    </row>
    <row r="8" spans="1:7" ht="12.75">
      <c r="A8" s="30" t="s">
        <v>125</v>
      </c>
      <c r="B8" s="4"/>
      <c r="C8" s="12">
        <f>C7*1/3</f>
        <v>24400</v>
      </c>
      <c r="D8" s="12">
        <f>D7*1/3</f>
        <v>29014.53</v>
      </c>
      <c r="E8" s="60">
        <f>E7*1/3</f>
        <v>9497.326666666666</v>
      </c>
      <c r="F8" s="9">
        <f t="shared" si="0"/>
        <v>118.9120081967213</v>
      </c>
      <c r="G8" s="9">
        <f t="shared" si="1"/>
        <v>305.5020746188928</v>
      </c>
    </row>
    <row r="9" spans="1:7" s="2" customFormat="1" ht="29.25" customHeight="1">
      <c r="A9" s="13" t="s">
        <v>65</v>
      </c>
      <c r="B9" s="7" t="s">
        <v>66</v>
      </c>
      <c r="C9" s="8">
        <f>C10+C11+C12+C13</f>
        <v>334530</v>
      </c>
      <c r="D9" s="8">
        <f>D10+D11+D12+D13</f>
        <v>149473.67</v>
      </c>
      <c r="E9" s="59">
        <f>E10+E11+E12+E13</f>
        <v>122353.24</v>
      </c>
      <c r="F9" s="9">
        <f t="shared" si="0"/>
        <v>44.681693719546836</v>
      </c>
      <c r="G9" s="9">
        <f t="shared" si="1"/>
        <v>122.16568192227686</v>
      </c>
    </row>
    <row r="10" spans="1:7" ht="48.75" customHeight="1">
      <c r="A10" s="14" t="s">
        <v>61</v>
      </c>
      <c r="B10" s="15" t="s">
        <v>76</v>
      </c>
      <c r="C10" s="16">
        <v>151330</v>
      </c>
      <c r="D10" s="65">
        <v>73187.16</v>
      </c>
      <c r="E10" s="60">
        <v>55450.22</v>
      </c>
      <c r="F10" s="9">
        <f t="shared" si="0"/>
        <v>48.3626247274169</v>
      </c>
      <c r="G10" s="9">
        <f t="shared" si="1"/>
        <v>131.98714089862943</v>
      </c>
    </row>
    <row r="11" spans="1:7" ht="63.75" customHeight="1">
      <c r="A11" s="14" t="s">
        <v>62</v>
      </c>
      <c r="B11" s="15" t="s">
        <v>77</v>
      </c>
      <c r="C11" s="16">
        <v>800</v>
      </c>
      <c r="D11" s="65">
        <v>453.02</v>
      </c>
      <c r="E11" s="60">
        <v>417.49</v>
      </c>
      <c r="F11" s="9">
        <f t="shared" si="0"/>
        <v>56.6275</v>
      </c>
      <c r="G11" s="9">
        <f t="shared" si="1"/>
        <v>108.51038348223909</v>
      </c>
    </row>
    <row r="12" spans="1:7" ht="50.25" customHeight="1">
      <c r="A12" s="14" t="s">
        <v>63</v>
      </c>
      <c r="B12" s="15" t="s">
        <v>78</v>
      </c>
      <c r="C12" s="16">
        <v>201400</v>
      </c>
      <c r="D12" s="65">
        <v>84814.23</v>
      </c>
      <c r="E12" s="60">
        <v>76136.92</v>
      </c>
      <c r="F12" s="9">
        <f t="shared" si="0"/>
        <v>42.11232869910626</v>
      </c>
      <c r="G12" s="9">
        <f t="shared" si="1"/>
        <v>111.39698059758656</v>
      </c>
    </row>
    <row r="13" spans="1:7" ht="51.75" customHeight="1">
      <c r="A13" s="14" t="s">
        <v>64</v>
      </c>
      <c r="B13" s="15" t="s">
        <v>79</v>
      </c>
      <c r="C13" s="16">
        <v>-19000</v>
      </c>
      <c r="D13" s="65">
        <v>-8980.74</v>
      </c>
      <c r="E13" s="60">
        <v>-9651.39</v>
      </c>
      <c r="F13" s="9"/>
      <c r="G13" s="9">
        <f t="shared" si="1"/>
        <v>93.05125997395194</v>
      </c>
    </row>
    <row r="14" spans="1:7" ht="18.75" customHeight="1">
      <c r="A14" s="17" t="s">
        <v>4</v>
      </c>
      <c r="B14" s="7" t="s">
        <v>24</v>
      </c>
      <c r="C14" s="8">
        <f>C15</f>
        <v>39000</v>
      </c>
      <c r="D14" s="8">
        <f>D15</f>
        <v>64696.8</v>
      </c>
      <c r="E14" s="59">
        <f>E15</f>
        <v>1596</v>
      </c>
      <c r="F14" s="9">
        <f t="shared" si="0"/>
        <v>165.88923076923078</v>
      </c>
      <c r="G14" s="9">
        <f t="shared" si="1"/>
        <v>4053.6842105263163</v>
      </c>
    </row>
    <row r="15" spans="1:7" ht="13.5" customHeight="1">
      <c r="A15" s="18" t="s">
        <v>5</v>
      </c>
      <c r="B15" s="6" t="s">
        <v>40</v>
      </c>
      <c r="C15" s="16">
        <v>39000</v>
      </c>
      <c r="D15" s="65">
        <v>64696.8</v>
      </c>
      <c r="E15" s="60">
        <v>1596</v>
      </c>
      <c r="F15" s="9">
        <f t="shared" si="0"/>
        <v>165.88923076923078</v>
      </c>
      <c r="G15" s="9">
        <f t="shared" si="1"/>
        <v>4053.6842105263163</v>
      </c>
    </row>
    <row r="16" spans="1:7" ht="21" customHeight="1">
      <c r="A16" s="19" t="s">
        <v>6</v>
      </c>
      <c r="B16" s="20" t="s">
        <v>25</v>
      </c>
      <c r="C16" s="8">
        <f>C17+C18</f>
        <v>281600</v>
      </c>
      <c r="D16" s="8">
        <f>D17+D18</f>
        <v>8755.02</v>
      </c>
      <c r="E16" s="59">
        <f>E17+E18</f>
        <v>10662.71</v>
      </c>
      <c r="F16" s="9">
        <f t="shared" si="0"/>
        <v>3.109026988636364</v>
      </c>
      <c r="G16" s="9">
        <f t="shared" si="1"/>
        <v>82.10876972176868</v>
      </c>
    </row>
    <row r="17" spans="1:7" ht="12.75">
      <c r="A17" s="21" t="s">
        <v>7</v>
      </c>
      <c r="B17" s="22" t="s">
        <v>26</v>
      </c>
      <c r="C17" s="23">
        <v>64000</v>
      </c>
      <c r="D17" s="16">
        <v>344.78</v>
      </c>
      <c r="E17" s="60">
        <v>1025.55</v>
      </c>
      <c r="F17" s="9">
        <f t="shared" si="0"/>
        <v>0.5387187499999999</v>
      </c>
      <c r="G17" s="9">
        <f t="shared" si="1"/>
        <v>33.61903368923992</v>
      </c>
    </row>
    <row r="18" spans="1:7" ht="14.25" customHeight="1">
      <c r="A18" s="19" t="s">
        <v>19</v>
      </c>
      <c r="B18" s="20" t="s">
        <v>27</v>
      </c>
      <c r="C18" s="8">
        <f>C19+C20</f>
        <v>217600</v>
      </c>
      <c r="D18" s="24">
        <f>D19+D20</f>
        <v>8410.24</v>
      </c>
      <c r="E18" s="59">
        <f>E19+E20</f>
        <v>9637.16</v>
      </c>
      <c r="F18" s="9">
        <f t="shared" si="0"/>
        <v>3.8649999999999998</v>
      </c>
      <c r="G18" s="9">
        <f t="shared" si="1"/>
        <v>87.26886344109676</v>
      </c>
    </row>
    <row r="19" spans="1:7" ht="27.75" customHeight="1">
      <c r="A19" s="25" t="s">
        <v>68</v>
      </c>
      <c r="B19" s="6" t="s">
        <v>70</v>
      </c>
      <c r="C19" s="26">
        <v>13400</v>
      </c>
      <c r="D19" s="27">
        <v>1616</v>
      </c>
      <c r="E19" s="60">
        <v>1286</v>
      </c>
      <c r="F19" s="9">
        <f t="shared" si="0"/>
        <v>12.059701492537313</v>
      </c>
      <c r="G19" s="9">
        <f t="shared" si="1"/>
        <v>125.66096423017107</v>
      </c>
    </row>
    <row r="20" spans="1:7" ht="26.25" customHeight="1">
      <c r="A20" s="25" t="s">
        <v>69</v>
      </c>
      <c r="B20" s="6" t="s">
        <v>71</v>
      </c>
      <c r="C20" s="26">
        <v>204200</v>
      </c>
      <c r="D20" s="27">
        <v>6794.24</v>
      </c>
      <c r="E20" s="60">
        <v>8351.16</v>
      </c>
      <c r="F20" s="9">
        <f t="shared" si="0"/>
        <v>3.3272477962781584</v>
      </c>
      <c r="G20" s="9">
        <f t="shared" si="1"/>
        <v>81.35684144478132</v>
      </c>
    </row>
    <row r="21" spans="1:7" s="2" customFormat="1" ht="12.75">
      <c r="A21" s="19" t="s">
        <v>45</v>
      </c>
      <c r="B21" s="20" t="s">
        <v>107</v>
      </c>
      <c r="C21" s="8">
        <v>2000</v>
      </c>
      <c r="D21" s="8">
        <v>0</v>
      </c>
      <c r="E21" s="59">
        <v>0</v>
      </c>
      <c r="F21" s="9">
        <f t="shared" si="0"/>
        <v>0</v>
      </c>
      <c r="G21" s="9" t="e">
        <f t="shared" si="1"/>
        <v>#DIV/0!</v>
      </c>
    </row>
    <row r="22" spans="1:7" ht="16.5" customHeight="1">
      <c r="A22" s="28" t="s">
        <v>17</v>
      </c>
      <c r="B22" s="29"/>
      <c r="C22" s="8">
        <f>C23+C27+C32+C33+C30</f>
        <v>117848</v>
      </c>
      <c r="D22" s="8">
        <f>D23+D27+D32+D33+D30</f>
        <v>0</v>
      </c>
      <c r="E22" s="59">
        <f>E23+E27+E32+E33+E30</f>
        <v>483282.25</v>
      </c>
      <c r="F22" s="9">
        <f t="shared" si="0"/>
        <v>0</v>
      </c>
      <c r="G22" s="9">
        <f t="shared" si="1"/>
        <v>0</v>
      </c>
    </row>
    <row r="23" spans="1:7" ht="25.5" customHeight="1">
      <c r="A23" s="28" t="s">
        <v>81</v>
      </c>
      <c r="B23" s="29" t="s">
        <v>82</v>
      </c>
      <c r="C23" s="8">
        <f>C24+C25+C26</f>
        <v>74216</v>
      </c>
      <c r="D23" s="8">
        <f>D24+D25+D26</f>
        <v>0</v>
      </c>
      <c r="E23" s="59">
        <f>E24+E25+E26</f>
        <v>-181748.75</v>
      </c>
      <c r="F23" s="9">
        <f t="shared" si="0"/>
        <v>0</v>
      </c>
      <c r="G23" s="9">
        <f t="shared" si="1"/>
        <v>0</v>
      </c>
    </row>
    <row r="24" spans="1:7" ht="93.75" customHeight="1">
      <c r="A24" s="30" t="s">
        <v>83</v>
      </c>
      <c r="B24" s="31" t="s">
        <v>84</v>
      </c>
      <c r="C24" s="12">
        <v>64802</v>
      </c>
      <c r="D24" s="12">
        <v>0</v>
      </c>
      <c r="E24" s="61">
        <v>-181748.75</v>
      </c>
      <c r="F24" s="9">
        <f t="shared" si="0"/>
        <v>0</v>
      </c>
      <c r="G24" s="9">
        <f t="shared" si="1"/>
        <v>0</v>
      </c>
    </row>
    <row r="25" spans="1:7" ht="51" hidden="1">
      <c r="A25" s="30" t="s">
        <v>85</v>
      </c>
      <c r="B25" s="31" t="s">
        <v>86</v>
      </c>
      <c r="C25" s="32"/>
      <c r="D25" s="12"/>
      <c r="E25" s="61"/>
      <c r="F25" s="9" t="e">
        <f t="shared" si="0"/>
        <v>#DIV/0!</v>
      </c>
      <c r="G25" s="9" t="e">
        <f t="shared" si="1"/>
        <v>#DIV/0!</v>
      </c>
    </row>
    <row r="26" spans="1:7" ht="31.5" customHeight="1">
      <c r="A26" s="30" t="s">
        <v>104</v>
      </c>
      <c r="B26" s="31" t="s">
        <v>105</v>
      </c>
      <c r="C26" s="32">
        <v>9414</v>
      </c>
      <c r="D26" s="12">
        <v>0</v>
      </c>
      <c r="E26" s="61">
        <v>0</v>
      </c>
      <c r="F26" s="9">
        <f t="shared" si="0"/>
        <v>0</v>
      </c>
      <c r="G26" s="9" t="e">
        <f t="shared" si="1"/>
        <v>#DIV/0!</v>
      </c>
    </row>
    <row r="27" spans="1:7" ht="25.5" hidden="1">
      <c r="A27" s="28" t="s">
        <v>87</v>
      </c>
      <c r="B27" s="29" t="s">
        <v>88</v>
      </c>
      <c r="C27" s="8">
        <f>C28+C29</f>
        <v>0</v>
      </c>
      <c r="D27" s="8">
        <f>D28+D29</f>
        <v>0</v>
      </c>
      <c r="E27" s="59">
        <f>E28+E29</f>
        <v>0</v>
      </c>
      <c r="F27" s="9" t="e">
        <f t="shared" si="0"/>
        <v>#DIV/0!</v>
      </c>
      <c r="G27" s="9" t="e">
        <f t="shared" si="1"/>
        <v>#DIV/0!</v>
      </c>
    </row>
    <row r="28" spans="1:7" ht="25.5" hidden="1">
      <c r="A28" s="30" t="s">
        <v>89</v>
      </c>
      <c r="B28" s="31" t="s">
        <v>90</v>
      </c>
      <c r="C28" s="12"/>
      <c r="D28" s="12"/>
      <c r="E28" s="60"/>
      <c r="F28" s="9" t="e">
        <f t="shared" si="0"/>
        <v>#DIV/0!</v>
      </c>
      <c r="G28" s="9" t="e">
        <f t="shared" si="1"/>
        <v>#DIV/0!</v>
      </c>
    </row>
    <row r="29" spans="1:7" ht="19.5" customHeight="1" hidden="1">
      <c r="A29" s="33" t="s">
        <v>72</v>
      </c>
      <c r="B29" s="34" t="s">
        <v>91</v>
      </c>
      <c r="C29" s="12">
        <v>0</v>
      </c>
      <c r="D29" s="12">
        <v>0</v>
      </c>
      <c r="E29" s="60"/>
      <c r="F29" s="9" t="e">
        <f t="shared" si="0"/>
        <v>#DIV/0!</v>
      </c>
      <c r="G29" s="9" t="e">
        <f t="shared" si="1"/>
        <v>#DIV/0!</v>
      </c>
    </row>
    <row r="30" spans="1:7" ht="25.5">
      <c r="A30" s="13" t="s">
        <v>92</v>
      </c>
      <c r="B30" s="35" t="s">
        <v>93</v>
      </c>
      <c r="C30" s="8">
        <f>C31</f>
        <v>0</v>
      </c>
      <c r="D30" s="8">
        <f>D31</f>
        <v>0</v>
      </c>
      <c r="E30" s="59">
        <f>E31</f>
        <v>651100</v>
      </c>
      <c r="F30" s="9" t="e">
        <f t="shared" si="0"/>
        <v>#DIV/0!</v>
      </c>
      <c r="G30" s="9">
        <f t="shared" si="1"/>
        <v>0</v>
      </c>
    </row>
    <row r="31" spans="1:7" ht="63.75">
      <c r="A31" s="33" t="s">
        <v>80</v>
      </c>
      <c r="B31" s="34" t="s">
        <v>94</v>
      </c>
      <c r="C31" s="12">
        <v>0</v>
      </c>
      <c r="D31" s="12">
        <v>0</v>
      </c>
      <c r="E31" s="60">
        <v>651100</v>
      </c>
      <c r="F31" s="9" t="e">
        <f t="shared" si="0"/>
        <v>#DIV/0!</v>
      </c>
      <c r="G31" s="9">
        <f t="shared" si="1"/>
        <v>0</v>
      </c>
    </row>
    <row r="32" spans="1:7" ht="12.75" hidden="1">
      <c r="A32" s="13" t="s">
        <v>95</v>
      </c>
      <c r="B32" s="20" t="s">
        <v>96</v>
      </c>
      <c r="C32" s="8">
        <v>0</v>
      </c>
      <c r="D32" s="8">
        <v>0</v>
      </c>
      <c r="E32" s="59">
        <v>0</v>
      </c>
      <c r="F32" s="9" t="e">
        <f t="shared" si="0"/>
        <v>#DIV/0!</v>
      </c>
      <c r="G32" s="9" t="e">
        <f t="shared" si="1"/>
        <v>#DIV/0!</v>
      </c>
    </row>
    <row r="33" spans="1:7" s="2" customFormat="1" ht="42.75" customHeight="1">
      <c r="A33" s="36" t="s">
        <v>97</v>
      </c>
      <c r="B33" s="20" t="s">
        <v>121</v>
      </c>
      <c r="C33" s="8">
        <f>C34+C35+C36</f>
        <v>43632</v>
      </c>
      <c r="D33" s="8">
        <f>D34+D35+D36</f>
        <v>0</v>
      </c>
      <c r="E33" s="59">
        <f>E34+E35+E36</f>
        <v>13931</v>
      </c>
      <c r="F33" s="9">
        <f t="shared" si="0"/>
        <v>0</v>
      </c>
      <c r="G33" s="9">
        <f t="shared" si="1"/>
        <v>0</v>
      </c>
    </row>
    <row r="34" spans="1:7" s="2" customFormat="1" ht="0.75" customHeight="1" hidden="1">
      <c r="A34" s="37" t="s">
        <v>100</v>
      </c>
      <c r="B34" s="38" t="s">
        <v>101</v>
      </c>
      <c r="C34" s="12">
        <v>0</v>
      </c>
      <c r="D34" s="12">
        <v>0</v>
      </c>
      <c r="E34" s="60">
        <v>0</v>
      </c>
      <c r="F34" s="9" t="e">
        <f t="shared" si="0"/>
        <v>#DIV/0!</v>
      </c>
      <c r="G34" s="9" t="e">
        <f t="shared" si="1"/>
        <v>#DIV/0!</v>
      </c>
    </row>
    <row r="35" spans="1:7" ht="0.75" customHeight="1" hidden="1">
      <c r="A35" s="33" t="s">
        <v>102</v>
      </c>
      <c r="B35" s="6" t="s">
        <v>103</v>
      </c>
      <c r="C35" s="12">
        <v>0</v>
      </c>
      <c r="D35" s="12">
        <v>0</v>
      </c>
      <c r="E35" s="60">
        <v>0</v>
      </c>
      <c r="F35" s="9" t="e">
        <f t="shared" si="0"/>
        <v>#DIV/0!</v>
      </c>
      <c r="G35" s="9" t="e">
        <f t="shared" si="1"/>
        <v>#DIV/0!</v>
      </c>
    </row>
    <row r="36" spans="1:7" ht="12.75">
      <c r="A36" s="33" t="s">
        <v>128</v>
      </c>
      <c r="B36" s="6" t="s">
        <v>129</v>
      </c>
      <c r="C36" s="65">
        <v>43632</v>
      </c>
      <c r="D36" s="12">
        <v>0</v>
      </c>
      <c r="E36" s="60">
        <v>13931</v>
      </c>
      <c r="F36" s="9">
        <f t="shared" si="0"/>
        <v>0</v>
      </c>
      <c r="G36" s="9">
        <f t="shared" si="1"/>
        <v>0</v>
      </c>
    </row>
    <row r="37" spans="1:7" ht="15" customHeight="1">
      <c r="A37" s="13" t="s">
        <v>8</v>
      </c>
      <c r="B37" s="20" t="s">
        <v>28</v>
      </c>
      <c r="C37" s="8">
        <f>C38+C39+C40+C42+C45+C46+C49+C41+C48+C43+C44+C47</f>
        <v>3915947</v>
      </c>
      <c r="D37" s="8">
        <f>D38+D39+D40+D42+D45+D46+D49+D41+D48+D43+D44+D47</f>
        <v>812961.95</v>
      </c>
      <c r="E37" s="59">
        <f>E38+E39+E40+E42+E45+E46+E49+E48+E44+E41+E43+E47</f>
        <v>857892</v>
      </c>
      <c r="F37" s="9">
        <f t="shared" si="0"/>
        <v>20.76028991199319</v>
      </c>
      <c r="G37" s="9">
        <f t="shared" si="1"/>
        <v>94.7627382001464</v>
      </c>
    </row>
    <row r="38" spans="1:7" ht="16.5" customHeight="1">
      <c r="A38" s="33" t="s">
        <v>98</v>
      </c>
      <c r="B38" s="6" t="s">
        <v>108</v>
      </c>
      <c r="C38" s="16">
        <v>1567270</v>
      </c>
      <c r="D38" s="65">
        <v>654037</v>
      </c>
      <c r="E38" s="60">
        <v>614050</v>
      </c>
      <c r="F38" s="9">
        <f t="shared" si="0"/>
        <v>41.73097168962591</v>
      </c>
      <c r="G38" s="9">
        <f t="shared" si="1"/>
        <v>106.51201042260404</v>
      </c>
    </row>
    <row r="39" spans="1:7" ht="27.75" customHeight="1">
      <c r="A39" s="33" t="s">
        <v>41</v>
      </c>
      <c r="B39" s="6" t="s">
        <v>109</v>
      </c>
      <c r="C39" s="16"/>
      <c r="D39" s="16">
        <v>0</v>
      </c>
      <c r="E39" s="60">
        <v>100000</v>
      </c>
      <c r="F39" s="9" t="e">
        <f t="shared" si="0"/>
        <v>#DIV/0!</v>
      </c>
      <c r="G39" s="9">
        <f t="shared" si="1"/>
        <v>0</v>
      </c>
    </row>
    <row r="40" spans="1:7" ht="51" hidden="1">
      <c r="A40" s="33" t="s">
        <v>99</v>
      </c>
      <c r="B40" s="6" t="s">
        <v>110</v>
      </c>
      <c r="C40" s="12"/>
      <c r="D40" s="12"/>
      <c r="E40" s="60"/>
      <c r="F40" s="9" t="e">
        <f t="shared" si="0"/>
        <v>#DIV/0!</v>
      </c>
      <c r="G40" s="9" t="e">
        <f t="shared" si="1"/>
        <v>#DIV/0!</v>
      </c>
    </row>
    <row r="41" spans="1:7" ht="25.5" hidden="1">
      <c r="A41" s="30" t="s">
        <v>106</v>
      </c>
      <c r="B41" s="31" t="s">
        <v>111</v>
      </c>
      <c r="C41" s="39"/>
      <c r="D41" s="12"/>
      <c r="E41" s="60"/>
      <c r="F41" s="9" t="e">
        <f t="shared" si="0"/>
        <v>#DIV/0!</v>
      </c>
      <c r="G41" s="9" t="e">
        <f t="shared" si="1"/>
        <v>#DIV/0!</v>
      </c>
    </row>
    <row r="42" spans="1:7" ht="25.5" hidden="1">
      <c r="A42" s="33" t="s">
        <v>44</v>
      </c>
      <c r="B42" s="6" t="s">
        <v>112</v>
      </c>
      <c r="C42" s="23"/>
      <c r="D42" s="42"/>
      <c r="E42" s="60"/>
      <c r="F42" s="9" t="e">
        <f t="shared" si="0"/>
        <v>#DIV/0!</v>
      </c>
      <c r="G42" s="9" t="e">
        <f t="shared" si="1"/>
        <v>#DIV/0!</v>
      </c>
    </row>
    <row r="43" spans="1:7" ht="67.5" customHeight="1">
      <c r="A43" s="30" t="s">
        <v>118</v>
      </c>
      <c r="B43" s="31" t="s">
        <v>119</v>
      </c>
      <c r="C43" s="26">
        <v>540999</v>
      </c>
      <c r="D43" s="12">
        <v>0</v>
      </c>
      <c r="E43" s="60">
        <v>0</v>
      </c>
      <c r="F43" s="9">
        <f t="shared" si="0"/>
        <v>0</v>
      </c>
      <c r="G43" s="9" t="e">
        <f t="shared" si="1"/>
        <v>#DIV/0!</v>
      </c>
    </row>
    <row r="44" spans="1:7" ht="12.75">
      <c r="A44" s="30" t="s">
        <v>120</v>
      </c>
      <c r="B44" s="31" t="s">
        <v>112</v>
      </c>
      <c r="C44" s="65">
        <v>1027791</v>
      </c>
      <c r="D44" s="65">
        <v>108000</v>
      </c>
      <c r="E44" s="60">
        <v>88200</v>
      </c>
      <c r="F44" s="9">
        <f t="shared" si="0"/>
        <v>10.50797292445643</v>
      </c>
      <c r="G44" s="9">
        <f t="shared" si="1"/>
        <v>122.44897959183673</v>
      </c>
    </row>
    <row r="45" spans="1:7" ht="23.25" customHeight="1">
      <c r="A45" s="33" t="s">
        <v>46</v>
      </c>
      <c r="B45" s="6" t="s">
        <v>113</v>
      </c>
      <c r="C45" s="43">
        <v>94322</v>
      </c>
      <c r="D45" s="65">
        <v>40241</v>
      </c>
      <c r="E45" s="60">
        <v>43142</v>
      </c>
      <c r="F45" s="9">
        <f t="shared" si="0"/>
        <v>42.66342952863595</v>
      </c>
      <c r="G45" s="9">
        <f t="shared" si="1"/>
        <v>93.27569421909044</v>
      </c>
    </row>
    <row r="46" spans="1:7" ht="17.25" customHeight="1" hidden="1">
      <c r="A46" s="33" t="s">
        <v>73</v>
      </c>
      <c r="B46" s="6" t="s">
        <v>114</v>
      </c>
      <c r="C46" s="12">
        <v>0</v>
      </c>
      <c r="D46" s="12">
        <v>0</v>
      </c>
      <c r="E46" s="60">
        <v>0</v>
      </c>
      <c r="F46" s="9" t="e">
        <f t="shared" si="0"/>
        <v>#DIV/0!</v>
      </c>
      <c r="G46" s="9" t="e">
        <f t="shared" si="1"/>
        <v>#DIV/0!</v>
      </c>
    </row>
    <row r="47" spans="1:7" ht="38.25" hidden="1">
      <c r="A47" s="33" t="s">
        <v>122</v>
      </c>
      <c r="B47" s="6" t="s">
        <v>123</v>
      </c>
      <c r="C47" s="12"/>
      <c r="D47" s="12"/>
      <c r="E47" s="60"/>
      <c r="F47" s="9" t="e">
        <f t="shared" si="0"/>
        <v>#DIV/0!</v>
      </c>
      <c r="G47" s="9" t="e">
        <f t="shared" si="1"/>
        <v>#DIV/0!</v>
      </c>
    </row>
    <row r="48" spans="1:7" ht="12.75">
      <c r="A48" s="33" t="s">
        <v>47</v>
      </c>
      <c r="B48" s="6" t="s">
        <v>115</v>
      </c>
      <c r="C48" s="65">
        <v>469197</v>
      </c>
      <c r="D48" s="12">
        <v>0</v>
      </c>
      <c r="E48" s="60">
        <v>0</v>
      </c>
      <c r="F48" s="9">
        <f t="shared" si="0"/>
        <v>0</v>
      </c>
      <c r="G48" s="9" t="e">
        <f t="shared" si="1"/>
        <v>#DIV/0!</v>
      </c>
    </row>
    <row r="49" spans="1:7" ht="19.5" customHeight="1">
      <c r="A49" s="13" t="s">
        <v>52</v>
      </c>
      <c r="B49" s="20" t="s">
        <v>116</v>
      </c>
      <c r="C49" s="8">
        <f>C50</f>
        <v>216368</v>
      </c>
      <c r="D49" s="8">
        <f>D50</f>
        <v>10683.95</v>
      </c>
      <c r="E49" s="59">
        <f>E50</f>
        <v>12500</v>
      </c>
      <c r="F49" s="9">
        <f>D49/C49*100</f>
        <v>4.937860496931155</v>
      </c>
      <c r="G49" s="9">
        <f t="shared" si="1"/>
        <v>85.47160000000001</v>
      </c>
    </row>
    <row r="50" spans="1:7" ht="15.75" customHeight="1">
      <c r="A50" s="33" t="s">
        <v>53</v>
      </c>
      <c r="B50" s="6" t="s">
        <v>117</v>
      </c>
      <c r="C50" s="65">
        <v>216368</v>
      </c>
      <c r="D50" s="65">
        <v>10683.95</v>
      </c>
      <c r="E50" s="60">
        <v>12500</v>
      </c>
      <c r="F50" s="9">
        <f>D50/C50*100</f>
        <v>4.937860496931155</v>
      </c>
      <c r="G50" s="9">
        <f t="shared" si="1"/>
        <v>85.47160000000001</v>
      </c>
    </row>
    <row r="51" spans="1:7" ht="25.5" hidden="1">
      <c r="A51" s="13" t="s">
        <v>9</v>
      </c>
      <c r="B51" s="20" t="s">
        <v>29</v>
      </c>
      <c r="C51" s="8"/>
      <c r="D51" s="8"/>
      <c r="E51" s="59"/>
      <c r="F51" s="9" t="e">
        <f>D51/C51*100</f>
        <v>#DIV/0!</v>
      </c>
      <c r="G51" s="9" t="e">
        <f t="shared" si="1"/>
        <v>#DIV/0!</v>
      </c>
    </row>
    <row r="52" spans="1:7" s="3" customFormat="1" ht="17.25" customHeight="1">
      <c r="A52" s="51" t="s">
        <v>10</v>
      </c>
      <c r="B52" s="52"/>
      <c r="C52" s="53">
        <f>C4+C37+C51</f>
        <v>4764125</v>
      </c>
      <c r="D52" s="53">
        <f>D4+D37+D51</f>
        <v>1122931.03</v>
      </c>
      <c r="E52" s="53">
        <f>E37+E4</f>
        <v>1504278.18</v>
      </c>
      <c r="F52" s="54">
        <f>D52/C52*100</f>
        <v>23.57056185553486</v>
      </c>
      <c r="G52" s="54">
        <f>D52/E52*100</f>
        <v>74.64916030358162</v>
      </c>
    </row>
    <row r="53" spans="1:7" ht="15" customHeight="1">
      <c r="A53" s="20" t="s">
        <v>11</v>
      </c>
      <c r="B53" s="20"/>
      <c r="C53" s="8"/>
      <c r="D53" s="8"/>
      <c r="E53" s="59"/>
      <c r="F53" s="9"/>
      <c r="G53" s="9"/>
    </row>
    <row r="54" spans="1:7" ht="17.25" customHeight="1">
      <c r="A54" s="13" t="s">
        <v>12</v>
      </c>
      <c r="B54" s="40" t="s">
        <v>51</v>
      </c>
      <c r="C54" s="8">
        <v>1353808</v>
      </c>
      <c r="D54" s="8">
        <v>534223.78</v>
      </c>
      <c r="E54" s="59">
        <v>498317.62</v>
      </c>
      <c r="F54" s="9">
        <f aca="true" t="shared" si="2" ref="F54:F71">D54/C54*100</f>
        <v>39.46082310046919</v>
      </c>
      <c r="G54" s="9">
        <f>D54/E54*100</f>
        <v>107.20547669978035</v>
      </c>
    </row>
    <row r="55" spans="1:7" ht="12.75">
      <c r="A55" s="33" t="s">
        <v>13</v>
      </c>
      <c r="B55" s="6">
        <v>211.213</v>
      </c>
      <c r="C55" s="12">
        <v>1134841</v>
      </c>
      <c r="D55" s="12">
        <v>489811.73</v>
      </c>
      <c r="E55" s="60">
        <v>417377.22</v>
      </c>
      <c r="F55" s="9">
        <f t="shared" si="2"/>
        <v>43.16126488204074</v>
      </c>
      <c r="G55" s="9">
        <f aca="true" t="shared" si="3" ref="G55:G71">D55/E55*100</f>
        <v>117.354686966385</v>
      </c>
    </row>
    <row r="56" spans="1:7" ht="12.75">
      <c r="A56" s="33" t="s">
        <v>20</v>
      </c>
      <c r="B56" s="6">
        <v>223</v>
      </c>
      <c r="C56" s="12">
        <v>50000</v>
      </c>
      <c r="D56" s="12">
        <v>8568.5</v>
      </c>
      <c r="E56" s="60">
        <v>51220.03</v>
      </c>
      <c r="F56" s="9">
        <f t="shared" si="2"/>
        <v>17.137</v>
      </c>
      <c r="G56" s="9">
        <f t="shared" si="3"/>
        <v>16.72880707020281</v>
      </c>
    </row>
    <row r="57" spans="1:7" ht="12.75">
      <c r="A57" s="33" t="s">
        <v>14</v>
      </c>
      <c r="B57" s="6"/>
      <c r="C57" s="12">
        <f>C54-C55-C56</f>
        <v>168967</v>
      </c>
      <c r="D57" s="12">
        <f>D54-D55-D56</f>
        <v>35843.55000000005</v>
      </c>
      <c r="E57" s="60">
        <f>E54-E55-E56</f>
        <v>29720.370000000024</v>
      </c>
      <c r="F57" s="9">
        <f t="shared" si="2"/>
        <v>21.213343433924994</v>
      </c>
      <c r="G57" s="9">
        <f t="shared" si="3"/>
        <v>120.6026371811657</v>
      </c>
    </row>
    <row r="58" spans="1:7" ht="12.75">
      <c r="A58" s="13" t="s">
        <v>21</v>
      </c>
      <c r="B58" s="40" t="s">
        <v>35</v>
      </c>
      <c r="C58" s="8">
        <v>94322</v>
      </c>
      <c r="D58" s="8">
        <v>36169.56</v>
      </c>
      <c r="E58" s="59">
        <v>40263.78</v>
      </c>
      <c r="F58" s="9">
        <f t="shared" si="2"/>
        <v>38.3468968003223</v>
      </c>
      <c r="G58" s="9">
        <f t="shared" si="3"/>
        <v>89.8315061328072</v>
      </c>
    </row>
    <row r="59" spans="1:7" ht="12.75">
      <c r="A59" s="13" t="s">
        <v>30</v>
      </c>
      <c r="B59" s="40" t="s">
        <v>134</v>
      </c>
      <c r="C59" s="8">
        <v>2000</v>
      </c>
      <c r="D59" s="8">
        <v>0</v>
      </c>
      <c r="E59" s="59"/>
      <c r="F59" s="9">
        <f t="shared" si="2"/>
        <v>0</v>
      </c>
      <c r="G59" s="9" t="e">
        <f t="shared" si="3"/>
        <v>#DIV/0!</v>
      </c>
    </row>
    <row r="60" spans="1:7" ht="15" customHeight="1">
      <c r="A60" s="13" t="s">
        <v>57</v>
      </c>
      <c r="B60" s="40" t="s">
        <v>58</v>
      </c>
      <c r="C60" s="8">
        <f>C62+C63+C61</f>
        <v>1455725</v>
      </c>
      <c r="D60" s="8">
        <f>D62+D63+D61</f>
        <v>120000</v>
      </c>
      <c r="E60" s="59">
        <f>E62+E63+E61</f>
        <v>98000</v>
      </c>
      <c r="F60" s="9">
        <f t="shared" si="2"/>
        <v>8.243315186590875</v>
      </c>
      <c r="G60" s="9">
        <f t="shared" si="3"/>
        <v>122.44897959183673</v>
      </c>
    </row>
    <row r="61" spans="1:7" ht="12.75">
      <c r="A61" s="33" t="s">
        <v>74</v>
      </c>
      <c r="B61" s="41" t="s">
        <v>75</v>
      </c>
      <c r="C61" s="12">
        <v>48091</v>
      </c>
      <c r="D61" s="12">
        <v>0</v>
      </c>
      <c r="E61" s="61">
        <v>0</v>
      </c>
      <c r="F61" s="9">
        <f t="shared" si="2"/>
        <v>0</v>
      </c>
      <c r="G61" s="9" t="e">
        <f t="shared" si="3"/>
        <v>#DIV/0!</v>
      </c>
    </row>
    <row r="62" spans="1:7" ht="17.25" customHeight="1">
      <c r="A62" s="33" t="s">
        <v>56</v>
      </c>
      <c r="B62" s="41" t="s">
        <v>55</v>
      </c>
      <c r="C62" s="12">
        <v>1407634</v>
      </c>
      <c r="D62" s="12">
        <v>120000</v>
      </c>
      <c r="E62" s="60">
        <v>98000</v>
      </c>
      <c r="F62" s="9">
        <f t="shared" si="2"/>
        <v>8.524943273606633</v>
      </c>
      <c r="G62" s="9">
        <f t="shared" si="3"/>
        <v>122.44897959183673</v>
      </c>
    </row>
    <row r="63" spans="1:7" ht="13.5" customHeight="1" hidden="1">
      <c r="A63" s="33" t="s">
        <v>43</v>
      </c>
      <c r="B63" s="41" t="s">
        <v>42</v>
      </c>
      <c r="C63" s="12">
        <v>0</v>
      </c>
      <c r="D63" s="12">
        <v>0</v>
      </c>
      <c r="E63" s="60">
        <v>0</v>
      </c>
      <c r="F63" s="9" t="e">
        <f t="shared" si="2"/>
        <v>#DIV/0!</v>
      </c>
      <c r="G63" s="9" t="e">
        <f t="shared" si="3"/>
        <v>#DIV/0!</v>
      </c>
    </row>
    <row r="64" spans="1:7" ht="15.75" customHeight="1">
      <c r="A64" s="13" t="s">
        <v>49</v>
      </c>
      <c r="B64" s="40" t="s">
        <v>48</v>
      </c>
      <c r="C64" s="8">
        <f>C65+C66+C67</f>
        <v>941368</v>
      </c>
      <c r="D64" s="8">
        <f>D65+D66</f>
        <v>39729.81</v>
      </c>
      <c r="E64" s="59">
        <f>E65+E66</f>
        <v>33623.22</v>
      </c>
      <c r="F64" s="9">
        <f t="shared" si="2"/>
        <v>4.220433454292051</v>
      </c>
      <c r="G64" s="9">
        <f t="shared" si="3"/>
        <v>118.16182388242409</v>
      </c>
    </row>
    <row r="65" spans="1:7" ht="12.75">
      <c r="A65" s="33" t="s">
        <v>36</v>
      </c>
      <c r="B65" s="41" t="s">
        <v>31</v>
      </c>
      <c r="C65" s="12">
        <v>117000</v>
      </c>
      <c r="D65" s="12">
        <v>0</v>
      </c>
      <c r="E65" s="60">
        <v>0</v>
      </c>
      <c r="F65" s="9">
        <f t="shared" si="2"/>
        <v>0</v>
      </c>
      <c r="G65" s="9" t="e">
        <f t="shared" si="3"/>
        <v>#DIV/0!</v>
      </c>
    </row>
    <row r="66" spans="1:7" ht="12.75">
      <c r="A66" s="33" t="s">
        <v>59</v>
      </c>
      <c r="B66" s="41" t="s">
        <v>60</v>
      </c>
      <c r="C66" s="12">
        <v>718000</v>
      </c>
      <c r="D66" s="12">
        <v>39729.81</v>
      </c>
      <c r="E66" s="60">
        <v>33623.22</v>
      </c>
      <c r="F66" s="9">
        <f t="shared" si="2"/>
        <v>5.533399721448467</v>
      </c>
      <c r="G66" s="9">
        <f t="shared" si="3"/>
        <v>118.16182388242409</v>
      </c>
    </row>
    <row r="67" spans="1:7" ht="12.75">
      <c r="A67" s="33" t="s">
        <v>127</v>
      </c>
      <c r="B67" s="41" t="s">
        <v>126</v>
      </c>
      <c r="C67" s="12">
        <v>106368</v>
      </c>
      <c r="D67" s="12">
        <v>0</v>
      </c>
      <c r="E67" s="60">
        <v>0</v>
      </c>
      <c r="F67" s="9">
        <f t="shared" si="2"/>
        <v>0</v>
      </c>
      <c r="G67" s="9" t="e">
        <f t="shared" si="3"/>
        <v>#DIV/0!</v>
      </c>
    </row>
    <row r="68" spans="1:7" ht="15" customHeight="1">
      <c r="A68" s="13" t="s">
        <v>18</v>
      </c>
      <c r="B68" s="40" t="s">
        <v>32</v>
      </c>
      <c r="C68" s="8">
        <v>974529</v>
      </c>
      <c r="D68" s="8">
        <v>69961.41</v>
      </c>
      <c r="E68" s="59">
        <v>129501.99</v>
      </c>
      <c r="F68" s="9">
        <f t="shared" si="2"/>
        <v>7.1789972386660645</v>
      </c>
      <c r="G68" s="9">
        <f t="shared" si="3"/>
        <v>54.02342465934308</v>
      </c>
    </row>
    <row r="69" spans="1:7" ht="14.25" customHeight="1">
      <c r="A69" s="13" t="s">
        <v>37</v>
      </c>
      <c r="B69" s="40" t="s">
        <v>50</v>
      </c>
      <c r="C69" s="8">
        <v>10000</v>
      </c>
      <c r="D69" s="8">
        <v>0</v>
      </c>
      <c r="E69" s="59">
        <v>0</v>
      </c>
      <c r="F69" s="9">
        <f t="shared" si="2"/>
        <v>0</v>
      </c>
      <c r="G69" s="9" t="e">
        <f t="shared" si="3"/>
        <v>#DIV/0!</v>
      </c>
    </row>
    <row r="70" spans="1:7" ht="12.75">
      <c r="A70" s="13" t="s">
        <v>124</v>
      </c>
      <c r="B70" s="20">
        <v>1000</v>
      </c>
      <c r="C70" s="8">
        <v>3000</v>
      </c>
      <c r="D70" s="8">
        <v>0</v>
      </c>
      <c r="E70" s="59">
        <v>0</v>
      </c>
      <c r="F70" s="9">
        <f t="shared" si="2"/>
        <v>0</v>
      </c>
      <c r="G70" s="9" t="e">
        <f t="shared" si="3"/>
        <v>#DIV/0!</v>
      </c>
    </row>
    <row r="71" spans="1:7" ht="15.75" customHeight="1">
      <c r="A71" s="13" t="s">
        <v>38</v>
      </c>
      <c r="B71" s="40" t="s">
        <v>54</v>
      </c>
      <c r="C71" s="8">
        <v>5000</v>
      </c>
      <c r="D71" s="8">
        <v>2880</v>
      </c>
      <c r="E71" s="59">
        <v>0</v>
      </c>
      <c r="F71" s="9">
        <f t="shared" si="2"/>
        <v>57.599999999999994</v>
      </c>
      <c r="G71" s="9" t="e">
        <f t="shared" si="3"/>
        <v>#DIV/0!</v>
      </c>
    </row>
    <row r="72" spans="1:7" s="3" customFormat="1" ht="15.75" customHeight="1">
      <c r="A72" s="51" t="s">
        <v>15</v>
      </c>
      <c r="B72" s="52"/>
      <c r="C72" s="53">
        <f>C54+C58+C59+C60+C64+C68+C69+C70+C71</f>
        <v>4839752</v>
      </c>
      <c r="D72" s="53">
        <f>D54+D58+D59+D60+D64+D68+D69+D70+D71</f>
        <v>802964.5600000002</v>
      </c>
      <c r="E72" s="53">
        <f>E54+E58+E59+E60+E64+E68+E69+E70+E71</f>
        <v>799706.61</v>
      </c>
      <c r="F72" s="54">
        <f>D72/C72*100</f>
        <v>16.591026978241864</v>
      </c>
      <c r="G72" s="54">
        <f>D72/E72*100</f>
        <v>100.4073931563477</v>
      </c>
    </row>
    <row r="73" spans="1:7" ht="24.75" customHeight="1">
      <c r="A73" s="13" t="s">
        <v>33</v>
      </c>
      <c r="B73" s="20"/>
      <c r="C73" s="8">
        <f>C52-C72</f>
        <v>-75627</v>
      </c>
      <c r="D73" s="8">
        <f>D52-D72</f>
        <v>319966.46999999986</v>
      </c>
      <c r="E73" s="59">
        <f>E52-E72</f>
        <v>704571.57</v>
      </c>
      <c r="F73" s="9"/>
      <c r="G73" s="9"/>
    </row>
    <row r="74" spans="1:6" ht="15.75" customHeight="1">
      <c r="A74" s="45"/>
      <c r="B74" s="46"/>
      <c r="C74" s="47"/>
      <c r="D74" s="47"/>
      <c r="E74" s="56"/>
      <c r="F74" s="48"/>
    </row>
    <row r="75" spans="1:7" ht="12.75">
      <c r="A75" s="1" t="s">
        <v>131</v>
      </c>
      <c r="C75" s="49"/>
      <c r="D75" s="49"/>
      <c r="E75" s="57"/>
      <c r="F75" s="64" t="s">
        <v>130</v>
      </c>
      <c r="G75" s="64"/>
    </row>
    <row r="76" spans="3:5" ht="12.75">
      <c r="C76" s="49"/>
      <c r="D76" s="49"/>
      <c r="E76" s="57"/>
    </row>
    <row r="77" spans="3:5" ht="12.75">
      <c r="C77" s="50"/>
      <c r="D77" s="50"/>
      <c r="E77" s="57"/>
    </row>
    <row r="78" spans="3:5" ht="12.75">
      <c r="C78" s="50"/>
      <c r="D78" s="50"/>
      <c r="E78" s="57"/>
    </row>
  </sheetData>
  <sheetProtection/>
  <mergeCells count="3">
    <mergeCell ref="A1:G1"/>
    <mergeCell ref="F2:G2"/>
    <mergeCell ref="F75:G75"/>
  </mergeCells>
  <printOptions horizontalCentered="1"/>
  <pageMargins left="0.8661417322834646" right="0.1968503937007874" top="0.37" bottom="0.1968503937007874" header="0.4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2021-08-04T06:20:52Z</cp:lastPrinted>
  <dcterms:created xsi:type="dcterms:W3CDTF">2006-03-13T07:15:44Z</dcterms:created>
  <dcterms:modified xsi:type="dcterms:W3CDTF">2022-07-07T07:23:40Z</dcterms:modified>
  <cp:category/>
  <cp:version/>
  <cp:contentType/>
  <cp:contentStatus/>
</cp:coreProperties>
</file>