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Лист2" sheetId="1" r:id="rId1"/>
  </sheets>
  <definedNames>
    <definedName name="Excel_BuiltIn_Print_Titles" localSheetId="0">'Лист2'!$A:$A</definedName>
    <definedName name="_xlnm.Print_Titles" localSheetId="0">'Лист2'!$A:$A</definedName>
  </definedNames>
  <calcPr fullCalcOnLoad="1"/>
</workbook>
</file>

<file path=xl/sharedStrings.xml><?xml version="1.0" encoding="utf-8"?>
<sst xmlns="http://schemas.openxmlformats.org/spreadsheetml/2006/main" count="160" uniqueCount="39">
  <si>
    <t>Всего доходов</t>
  </si>
  <si>
    <t>в том числе</t>
  </si>
  <si>
    <t>исполнено</t>
  </si>
  <si>
    <t>01.11.2021 к плановым назначениям</t>
  </si>
  <si>
    <t>Единый с/х налог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</si>
  <si>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</si>
  <si>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Невыясненные поступления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</si>
  <si>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</si>
  <si>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</si>
  <si>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</si>
  <si>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</si>
  <si>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</si>
  <si>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</si>
  <si>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</si>
  <si>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</si>
  <si>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</si>
  <si>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</si>
  <si>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</si>
  <si>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</si>
  <si>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</si>
  <si>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</si>
  <si>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</si>
  <si>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</si>
  <si>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</si>
  <si>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</si>
  <si>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</si>
  <si>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</si>
  <si>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</si>
  <si>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</si>
  <si>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</si>
  <si>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</si>
  <si>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</si>
  <si>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</si>
  <si>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</si>
  <si>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</si>
  <si>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</si>
  <si>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>На 01.12.2020</t>
  </si>
  <si>
    <t>На 01.12.2021</t>
  </si>
  <si>
    <t>01.12.2021/01.12.2020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</si>
</sst>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;\-#,##0.00"/>
    <numFmt numFmtId="174" formatCode="#,##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12"/>
      <name val="Arial Cyr"/>
      <family val="2"/>
    </font>
    <font>
      <sz val="14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9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3" fillId="31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2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33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3" borderId="1" applyNumberFormat="0" applyAlignment="0" applyProtection="0"/>
    <xf numFmtId="0" fontId="13" fillId="2" borderId="5" applyNumberFormat="0" applyAlignment="0" applyProtection="0"/>
    <xf numFmtId="0" fontId="14" fillId="22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4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4" borderId="9">
      <alignment/>
      <protection/>
    </xf>
    <xf numFmtId="0" fontId="16" fillId="0" borderId="10">
      <alignment horizontal="center" vertical="center" wrapText="1"/>
      <protection/>
    </xf>
    <xf numFmtId="0" fontId="16" fillId="34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4" borderId="12">
      <alignment/>
      <protection/>
    </xf>
    <xf numFmtId="49" fontId="21" fillId="0" borderId="10">
      <alignment horizontal="left" vertical="top" shrinkToFit="1"/>
      <protection/>
    </xf>
    <xf numFmtId="4" fontId="21" fillId="22" borderId="10">
      <alignment horizontal="right" vertical="top" shrinkToFit="1"/>
      <protection/>
    </xf>
    <xf numFmtId="10" fontId="21" fillId="22" borderId="10">
      <alignment horizontal="center" vertical="top" shrinkToFit="1"/>
      <protection/>
    </xf>
    <xf numFmtId="0" fontId="16" fillId="0" borderId="0">
      <alignment/>
      <protection/>
    </xf>
    <xf numFmtId="0" fontId="16" fillId="34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4" borderId="11">
      <alignment horizontal="left"/>
      <protection/>
    </xf>
    <xf numFmtId="0" fontId="16" fillId="34" borderId="12">
      <alignment horizontal="left"/>
      <protection/>
    </xf>
    <xf numFmtId="0" fontId="16" fillId="34" borderId="0">
      <alignment horizontal="left"/>
      <protection/>
    </xf>
    <xf numFmtId="4" fontId="16" fillId="0" borderId="10">
      <alignment horizontal="right" shrinkToFit="1"/>
      <protection/>
    </xf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3" applyNumberFormat="0" applyAlignment="0" applyProtection="0"/>
    <xf numFmtId="0" fontId="41" fillId="42" borderId="14" applyNumberFormat="0" applyAlignment="0" applyProtection="0"/>
    <xf numFmtId="0" fontId="42" fillId="42" borderId="13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43" borderId="19" applyNumberFormat="0" applyAlignment="0" applyProtection="0"/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6" borderId="20" applyNumberFormat="0" applyFont="0" applyAlignment="0" applyProtection="0"/>
    <xf numFmtId="9" fontId="0" fillId="0" borderId="0" applyFill="0" applyBorder="0" applyAlignment="0" applyProtection="0"/>
    <xf numFmtId="0" fontId="52" fillId="0" borderId="2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47" borderId="0" applyNumberFormat="0" applyBorder="0" applyAlignment="0" applyProtection="0"/>
  </cellStyleXfs>
  <cellXfs count="56">
    <xf numFmtId="0" fontId="0" fillId="2" borderId="0" xfId="0" applyAlignment="1">
      <alignment/>
    </xf>
    <xf numFmtId="0" fontId="22" fillId="2" borderId="22" xfId="0" applyFont="1" applyBorder="1" applyAlignment="1">
      <alignment horizontal="center" vertical="center" wrapText="1"/>
    </xf>
    <xf numFmtId="4" fontId="24" fillId="2" borderId="10" xfId="0" applyNumberFormat="1" applyFont="1" applyBorder="1" applyAlignment="1">
      <alignment wrapText="1"/>
    </xf>
    <xf numFmtId="4" fontId="24" fillId="2" borderId="10" xfId="0" applyNumberFormat="1" applyFont="1" applyBorder="1" applyAlignment="1">
      <alignment/>
    </xf>
    <xf numFmtId="0" fontId="26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27" fillId="2" borderId="0" xfId="0" applyFont="1" applyAlignment="1">
      <alignment horizontal="center" wrapText="1"/>
    </xf>
    <xf numFmtId="0" fontId="22" fillId="2" borderId="23" xfId="0" applyFont="1" applyBorder="1" applyAlignment="1">
      <alignment horizontal="center"/>
    </xf>
    <xf numFmtId="0" fontId="22" fillId="2" borderId="24" xfId="0" applyFont="1" applyBorder="1" applyAlignment="1">
      <alignment horizontal="center" wrapText="1"/>
    </xf>
    <xf numFmtId="2" fontId="25" fillId="2" borderId="25" xfId="0" applyNumberFormat="1" applyFont="1" applyBorder="1" applyAlignment="1">
      <alignment horizontal="left"/>
    </xf>
    <xf numFmtId="4" fontId="28" fillId="2" borderId="10" xfId="0" applyNumberFormat="1" applyFont="1" applyBorder="1" applyAlignment="1">
      <alignment/>
    </xf>
    <xf numFmtId="172" fontId="28" fillId="2" borderId="10" xfId="0" applyNumberFormat="1" applyFont="1" applyBorder="1" applyAlignment="1">
      <alignment/>
    </xf>
    <xf numFmtId="3" fontId="28" fillId="2" borderId="26" xfId="0" applyNumberFormat="1" applyFont="1" applyBorder="1" applyAlignment="1">
      <alignment/>
    </xf>
    <xf numFmtId="4" fontId="28" fillId="2" borderId="10" xfId="0" applyNumberFormat="1" applyFont="1" applyBorder="1" applyAlignment="1">
      <alignment/>
    </xf>
    <xf numFmtId="174" fontId="28" fillId="2" borderId="26" xfId="0" applyNumberFormat="1" applyFont="1" applyBorder="1" applyAlignment="1">
      <alignment/>
    </xf>
    <xf numFmtId="174" fontId="28" fillId="2" borderId="10" xfId="0" applyNumberFormat="1" applyFont="1" applyBorder="1" applyAlignment="1">
      <alignment/>
    </xf>
    <xf numFmtId="3" fontId="28" fillId="2" borderId="10" xfId="0" applyNumberFormat="1" applyFont="1" applyBorder="1" applyAlignment="1">
      <alignment/>
    </xf>
    <xf numFmtId="4" fontId="24" fillId="2" borderId="10" xfId="0" applyNumberFormat="1" applyFont="1" applyBorder="1" applyAlignment="1">
      <alignment horizontal="right" wrapText="1"/>
    </xf>
    <xf numFmtId="3" fontId="24" fillId="2" borderId="10" xfId="0" applyNumberFormat="1" applyFont="1" applyBorder="1" applyAlignment="1">
      <alignment/>
    </xf>
    <xf numFmtId="174" fontId="24" fillId="2" borderId="10" xfId="0" applyNumberFormat="1" applyFont="1" applyBorder="1" applyAlignment="1">
      <alignment/>
    </xf>
    <xf numFmtId="4" fontId="25" fillId="2" borderId="10" xfId="0" applyNumberFormat="1" applyFont="1" applyBorder="1" applyAlignment="1">
      <alignment/>
    </xf>
    <xf numFmtId="2" fontId="29" fillId="2" borderId="0" xfId="0" applyNumberFormat="1" applyFont="1" applyAlignment="1">
      <alignment/>
    </xf>
    <xf numFmtId="0" fontId="25" fillId="2" borderId="25" xfId="0" applyFont="1" applyBorder="1" applyAlignment="1">
      <alignment horizontal="left"/>
    </xf>
    <xf numFmtId="4" fontId="24" fillId="2" borderId="10" xfId="0" applyNumberFormat="1" applyFont="1" applyBorder="1" applyAlignment="1">
      <alignment horizontal="right"/>
    </xf>
    <xf numFmtId="4" fontId="24" fillId="2" borderId="10" xfId="0" applyNumberFormat="1" applyFont="1" applyFill="1" applyBorder="1" applyAlignment="1">
      <alignment horizontal="right" shrinkToFit="1"/>
    </xf>
    <xf numFmtId="0" fontId="29" fillId="2" borderId="0" xfId="0" applyFont="1" applyAlignment="1">
      <alignment/>
    </xf>
    <xf numFmtId="3" fontId="28" fillId="2" borderId="24" xfId="0" applyNumberFormat="1" applyFont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24" fillId="2" borderId="10" xfId="0" applyNumberFormat="1" applyFont="1" applyFill="1" applyBorder="1" applyAlignment="1">
      <alignment/>
    </xf>
    <xf numFmtId="172" fontId="25" fillId="2" borderId="25" xfId="0" applyNumberFormat="1" applyFont="1" applyBorder="1" applyAlignment="1">
      <alignment horizontal="left"/>
    </xf>
    <xf numFmtId="4" fontId="24" fillId="2" borderId="26" xfId="0" applyNumberFormat="1" applyFont="1" applyBorder="1" applyAlignment="1">
      <alignment/>
    </xf>
    <xf numFmtId="4" fontId="28" fillId="2" borderId="26" xfId="0" applyNumberFormat="1" applyFont="1" applyBorder="1" applyAlignment="1">
      <alignment/>
    </xf>
    <xf numFmtId="172" fontId="29" fillId="2" borderId="0" xfId="0" applyNumberFormat="1" applyFont="1" applyAlignment="1">
      <alignment/>
    </xf>
    <xf numFmtId="3" fontId="28" fillId="2" borderId="27" xfId="0" applyNumberFormat="1" applyFont="1" applyBorder="1" applyAlignment="1">
      <alignment/>
    </xf>
    <xf numFmtId="3" fontId="24" fillId="2" borderId="10" xfId="0" applyNumberFormat="1" applyFont="1" applyBorder="1" applyAlignment="1">
      <alignment horizontal="right"/>
    </xf>
    <xf numFmtId="0" fontId="23" fillId="0" borderId="25" xfId="0" applyFont="1" applyFill="1" applyBorder="1" applyAlignment="1">
      <alignment horizontal="center"/>
    </xf>
    <xf numFmtId="4" fontId="25" fillId="2" borderId="10" xfId="0" applyNumberFormat="1" applyFont="1" applyBorder="1" applyAlignment="1">
      <alignment/>
    </xf>
    <xf numFmtId="172" fontId="25" fillId="2" borderId="10" xfId="0" applyNumberFormat="1" applyFont="1" applyBorder="1" applyAlignment="1">
      <alignment/>
    </xf>
    <xf numFmtId="3" fontId="25" fillId="0" borderId="26" xfId="0" applyNumberFormat="1" applyFont="1" applyFill="1" applyBorder="1" applyAlignment="1">
      <alignment/>
    </xf>
    <xf numFmtId="4" fontId="25" fillId="0" borderId="26" xfId="0" applyNumberFormat="1" applyFont="1" applyFill="1" applyBorder="1" applyAlignment="1">
      <alignment/>
    </xf>
    <xf numFmtId="174" fontId="25" fillId="2" borderId="26" xfId="0" applyNumberFormat="1" applyFont="1" applyBorder="1" applyAlignment="1">
      <alignment/>
    </xf>
    <xf numFmtId="174" fontId="25" fillId="2" borderId="10" xfId="0" applyNumberFormat="1" applyFont="1" applyBorder="1" applyAlignment="1">
      <alignment/>
    </xf>
    <xf numFmtId="4" fontId="25" fillId="2" borderId="10" xfId="0" applyNumberFormat="1" applyFont="1" applyBorder="1" applyAlignment="1">
      <alignment horizontal="right" wrapText="1"/>
    </xf>
    <xf numFmtId="174" fontId="25" fillId="2" borderId="10" xfId="0" applyNumberFormat="1" applyFont="1" applyBorder="1" applyAlignment="1">
      <alignment horizontal="right"/>
    </xf>
    <xf numFmtId="174" fontId="25" fillId="0" borderId="26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wrapText="1"/>
    </xf>
    <xf numFmtId="4" fontId="25" fillId="2" borderId="26" xfId="0" applyNumberFormat="1" applyFont="1" applyBorder="1" applyAlignment="1">
      <alignment/>
    </xf>
    <xf numFmtId="3" fontId="25" fillId="2" borderId="26" xfId="0" applyNumberFormat="1" applyFont="1" applyBorder="1" applyAlignment="1">
      <alignment/>
    </xf>
    <xf numFmtId="0" fontId="29" fillId="0" borderId="0" xfId="0" applyFont="1" applyFill="1" applyAlignment="1">
      <alignment/>
    </xf>
    <xf numFmtId="4" fontId="30" fillId="0" borderId="10" xfId="103" applyNumberFormat="1" applyFont="1" applyProtection="1">
      <alignment horizontal="right" shrinkToFit="1"/>
      <protection/>
    </xf>
    <xf numFmtId="0" fontId="22" fillId="2" borderId="10" xfId="0" applyFont="1" applyBorder="1" applyAlignment="1">
      <alignment horizontal="center" wrapText="1"/>
    </xf>
    <xf numFmtId="0" fontId="22" fillId="2" borderId="10" xfId="0" applyFont="1" applyBorder="1" applyAlignment="1">
      <alignment horizontal="center"/>
    </xf>
    <xf numFmtId="0" fontId="26" fillId="2" borderId="0" xfId="0" applyFont="1" applyBorder="1" applyAlignment="1">
      <alignment horizontal="center" wrapText="1"/>
    </xf>
    <xf numFmtId="0" fontId="22" fillId="2" borderId="26" xfId="0" applyFont="1" applyBorder="1" applyAlignment="1">
      <alignment horizontal="center"/>
    </xf>
    <xf numFmtId="0" fontId="22" fillId="2" borderId="10" xfId="0" applyFont="1" applyBorder="1" applyAlignment="1">
      <alignment/>
    </xf>
    <xf numFmtId="0" fontId="22" fillId="2" borderId="25" xfId="0" applyFont="1" applyBorder="1" applyAlignment="1">
      <alignment horizont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59" xfId="103"/>
    <cellStyle name="Акцент1" xfId="104"/>
    <cellStyle name="Акцент2" xfId="105"/>
    <cellStyle name="Акцент3" xfId="106"/>
    <cellStyle name="Акцент4" xfId="107"/>
    <cellStyle name="Акцент5" xfId="108"/>
    <cellStyle name="Акцент6" xfId="109"/>
    <cellStyle name="Ввод " xfId="110"/>
    <cellStyle name="Вывод" xfId="111"/>
    <cellStyle name="Вычисление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19"/>
  <sheetViews>
    <sheetView tabSelected="1" view="pageBreakPreview" zoomScale="88" zoomScaleNormal="88" zoomScaleSheetLayoutView="88" zoomScalePageLayoutView="0" workbookViewId="0" topLeftCell="A7">
      <pane xSplit="3" topLeftCell="D1" activePane="topRight" state="frozen"/>
      <selection pane="topLeft" activeCell="A1" sqref="A1"/>
      <selection pane="topRight" activeCell="Q13" sqref="Q13"/>
    </sheetView>
  </sheetViews>
  <sheetFormatPr defaultColWidth="9.00390625" defaultRowHeight="12.75" customHeight="1"/>
  <cols>
    <col min="1" max="1" width="19.140625" style="0" customWidth="1"/>
    <col min="2" max="2" width="13.00390625" style="0" customWidth="1"/>
    <col min="3" max="3" width="13.28125" style="0" customWidth="1"/>
    <col min="4" max="4" width="5.7109375" style="0" customWidth="1"/>
    <col min="5" max="5" width="10.421875" style="0" customWidth="1"/>
    <col min="6" max="6" width="12.421875" style="0" customWidth="1"/>
    <col min="7" max="7" width="12.8515625" style="0" customWidth="1"/>
    <col min="8" max="8" width="7.140625" style="0" customWidth="1"/>
    <col min="9" max="9" width="7.7109375" style="0" customWidth="1"/>
    <col min="10" max="10" width="10.8515625" style="0" customWidth="1"/>
    <col min="11" max="11" width="12.57421875" style="0" customWidth="1"/>
    <col min="12" max="12" width="12.8515625" style="0" customWidth="1"/>
    <col min="13" max="13" width="6.421875" style="0" customWidth="1"/>
    <col min="14" max="14" width="6.140625" style="0" customWidth="1"/>
    <col min="15" max="16" width="10.140625" style="0" customWidth="1"/>
    <col min="17" max="17" width="11.8515625" style="0" customWidth="1"/>
    <col min="18" max="18" width="7.140625" style="0" customWidth="1"/>
    <col min="19" max="19" width="6.140625" style="0" customWidth="1"/>
    <col min="20" max="20" width="10.00390625" style="0" customWidth="1"/>
    <col min="21" max="21" width="11.7109375" style="0" customWidth="1"/>
    <col min="22" max="22" width="12.28125" style="0" customWidth="1"/>
    <col min="23" max="23" width="7.7109375" style="0" customWidth="1"/>
    <col min="24" max="24" width="5.8515625" style="0" customWidth="1"/>
    <col min="25" max="25" width="10.140625" style="0" customWidth="1"/>
    <col min="26" max="26" width="11.8515625" style="0" customWidth="1"/>
    <col min="27" max="27" width="12.00390625" style="0" customWidth="1"/>
    <col min="28" max="28" width="5.7109375" style="0" customWidth="1"/>
    <col min="29" max="29" width="5.28125" style="0" customWidth="1"/>
    <col min="30" max="30" width="7.00390625" style="0" customWidth="1"/>
    <col min="31" max="31" width="8.8515625" style="0" customWidth="1"/>
    <col min="32" max="32" width="8.28125" style="0" customWidth="1"/>
    <col min="33" max="33" width="9.00390625" style="0" customWidth="1"/>
    <col min="34" max="34" width="7.8515625" style="0" customWidth="1"/>
    <col min="35" max="35" width="10.28125" style="0" customWidth="1"/>
    <col min="36" max="36" width="12.00390625" style="0" customWidth="1"/>
    <col min="37" max="37" width="11.8515625" style="0" customWidth="1"/>
    <col min="38" max="38" width="7.140625" style="0" customWidth="1"/>
    <col min="39" max="39" width="6.140625" style="0" customWidth="1"/>
    <col min="40" max="40" width="9.421875" style="0" customWidth="1"/>
    <col min="41" max="41" width="11.00390625" style="0" customWidth="1"/>
    <col min="42" max="42" width="10.28125" style="0" customWidth="1"/>
    <col min="43" max="43" width="7.28125" style="0" customWidth="1"/>
    <col min="44" max="44" width="5.421875" style="0" customWidth="1"/>
    <col min="45" max="45" width="8.00390625" style="0" customWidth="1"/>
    <col min="46" max="47" width="10.28125" style="0" customWidth="1"/>
    <col min="48" max="48" width="8.00390625" style="0" customWidth="1"/>
    <col min="49" max="49" width="6.421875" style="0" customWidth="1"/>
    <col min="50" max="50" width="9.140625" style="0" customWidth="1"/>
    <col min="51" max="51" width="9.00390625" style="0" customWidth="1"/>
    <col min="52" max="52" width="10.57421875" style="0" customWidth="1"/>
    <col min="53" max="53" width="7.8515625" style="0" customWidth="1"/>
    <col min="54" max="54" width="6.7109375" style="0" customWidth="1"/>
    <col min="55" max="55" width="7.00390625" style="0" customWidth="1"/>
    <col min="56" max="56" width="11.57421875" style="0" customWidth="1"/>
    <col min="57" max="57" width="11.00390625" style="0" customWidth="1"/>
    <col min="58" max="58" width="7.421875" style="0" customWidth="1"/>
    <col min="59" max="59" width="6.57421875" style="0" customWidth="1"/>
    <col min="60" max="60" width="6.8515625" style="0" customWidth="1"/>
    <col min="61" max="61" width="5.28125" style="0" customWidth="1"/>
    <col min="62" max="62" width="9.28125" style="0" customWidth="1"/>
    <col min="63" max="64" width="5.7109375" style="0" customWidth="1"/>
    <col min="65" max="65" width="7.140625" style="0" customWidth="1"/>
    <col min="66" max="66" width="7.8515625" style="0" customWidth="1"/>
    <col min="67" max="67" width="10.7109375" style="0" customWidth="1"/>
    <col min="68" max="68" width="7.57421875" style="0" customWidth="1"/>
    <col min="69" max="69" width="7.28125" style="0" customWidth="1"/>
    <col min="70" max="70" width="8.57421875" style="0" customWidth="1"/>
    <col min="71" max="71" width="9.8515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7109375" style="0" customWidth="1"/>
    <col min="76" max="76" width="9.8515625" style="0" customWidth="1"/>
    <col min="77" max="77" width="10.140625" style="0" customWidth="1"/>
    <col min="78" max="78" width="8.00390625" style="0" customWidth="1"/>
    <col min="79" max="79" width="5.8515625" style="0" customWidth="1"/>
    <col min="80" max="80" width="7.140625" style="0" customWidth="1"/>
    <col min="81" max="81" width="6.28125" style="0" customWidth="1"/>
    <col min="82" max="82" width="7.421875" style="0" customWidth="1"/>
    <col min="83" max="83" width="6.57421875" style="0" customWidth="1"/>
    <col min="84" max="84" width="6.140625" style="0" customWidth="1"/>
    <col min="85" max="85" width="9.8515625" style="0" customWidth="1"/>
    <col min="86" max="86" width="6.421875" style="0" customWidth="1"/>
    <col min="87" max="87" width="12.00390625" style="0" customWidth="1"/>
    <col min="88" max="89" width="6.57421875" style="0" customWidth="1"/>
    <col min="90" max="90" width="5.7109375" style="0" customWidth="1"/>
    <col min="91" max="91" width="9.140625" style="0" customWidth="1"/>
    <col min="92" max="92" width="6.57421875" style="0" customWidth="1"/>
    <col min="93" max="93" width="7.28125" style="0" customWidth="1"/>
    <col min="94" max="94" width="7.140625" style="0" customWidth="1"/>
  </cols>
  <sheetData>
    <row r="1" ht="3" customHeight="1"/>
    <row r="2" ht="12.75" customHeight="1" hidden="1"/>
    <row r="3" spans="2:55" ht="56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4"/>
      <c r="AK3" s="4"/>
      <c r="AL3" s="4"/>
      <c r="AM3" s="4"/>
      <c r="AN3" s="5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6" spans="1:94" ht="12.75" customHeight="1">
      <c r="A6" s="51" t="s">
        <v>7</v>
      </c>
      <c r="B6" s="53" t="s">
        <v>0</v>
      </c>
      <c r="C6" s="53"/>
      <c r="D6" s="53"/>
      <c r="E6" s="54" t="s">
        <v>1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</row>
    <row r="7" spans="1:94" ht="72" customHeight="1">
      <c r="A7" s="51"/>
      <c r="B7" s="53"/>
      <c r="C7" s="53"/>
      <c r="D7" s="53"/>
      <c r="E7" s="50" t="s">
        <v>8</v>
      </c>
      <c r="F7" s="50"/>
      <c r="G7" s="50"/>
      <c r="H7" s="50"/>
      <c r="I7" s="50"/>
      <c r="J7" s="50" t="s">
        <v>9</v>
      </c>
      <c r="K7" s="50"/>
      <c r="L7" s="50"/>
      <c r="M7" s="50"/>
      <c r="N7" s="50"/>
      <c r="O7" s="50" t="s">
        <v>4</v>
      </c>
      <c r="P7" s="50"/>
      <c r="Q7" s="50"/>
      <c r="R7" s="50"/>
      <c r="S7" s="50"/>
      <c r="T7" s="51" t="s">
        <v>10</v>
      </c>
      <c r="U7" s="51"/>
      <c r="V7" s="51"/>
      <c r="W7" s="51"/>
      <c r="X7" s="51"/>
      <c r="Y7" s="51" t="s">
        <v>11</v>
      </c>
      <c r="Z7" s="51"/>
      <c r="AA7" s="51"/>
      <c r="AB7" s="51"/>
      <c r="AC7" s="51"/>
      <c r="AD7" s="50" t="s">
        <v>12</v>
      </c>
      <c r="AE7" s="50"/>
      <c r="AF7" s="50"/>
      <c r="AG7" s="50"/>
      <c r="AH7" s="50"/>
      <c r="AI7" s="50" t="s">
        <v>13</v>
      </c>
      <c r="AJ7" s="50"/>
      <c r="AK7" s="50"/>
      <c r="AL7" s="50"/>
      <c r="AM7" s="50"/>
      <c r="AN7" s="50" t="s">
        <v>14</v>
      </c>
      <c r="AO7" s="50"/>
      <c r="AP7" s="50"/>
      <c r="AQ7" s="50"/>
      <c r="AR7" s="50"/>
      <c r="AS7" s="50" t="s">
        <v>15</v>
      </c>
      <c r="AT7" s="50"/>
      <c r="AU7" s="50"/>
      <c r="AV7" s="50"/>
      <c r="AW7" s="50"/>
      <c r="AX7" s="50" t="s">
        <v>5</v>
      </c>
      <c r="AY7" s="50"/>
      <c r="AZ7" s="50"/>
      <c r="BA7" s="50"/>
      <c r="BB7" s="50"/>
      <c r="BC7" s="50" t="s">
        <v>16</v>
      </c>
      <c r="BD7" s="50"/>
      <c r="BE7" s="50"/>
      <c r="BF7" s="50"/>
      <c r="BG7" s="50"/>
      <c r="BH7" s="50" t="s">
        <v>17</v>
      </c>
      <c r="BI7" s="50"/>
      <c r="BJ7" s="50"/>
      <c r="BK7" s="50"/>
      <c r="BL7" s="50"/>
      <c r="BM7" s="50" t="s">
        <v>18</v>
      </c>
      <c r="BN7" s="50"/>
      <c r="BO7" s="50"/>
      <c r="BP7" s="50"/>
      <c r="BQ7" s="50"/>
      <c r="BR7" s="50" t="s">
        <v>19</v>
      </c>
      <c r="BS7" s="50"/>
      <c r="BT7" s="50"/>
      <c r="BU7" s="50"/>
      <c r="BV7" s="50"/>
      <c r="BW7" s="55" t="s">
        <v>20</v>
      </c>
      <c r="BX7" s="55"/>
      <c r="BY7" s="55"/>
      <c r="BZ7" s="55"/>
      <c r="CA7" s="55"/>
      <c r="CB7" s="50" t="s">
        <v>21</v>
      </c>
      <c r="CC7" s="50"/>
      <c r="CD7" s="50"/>
      <c r="CE7" s="50"/>
      <c r="CF7" s="50"/>
      <c r="CG7" s="50" t="s">
        <v>22</v>
      </c>
      <c r="CH7" s="50"/>
      <c r="CI7" s="50"/>
      <c r="CJ7" s="50"/>
      <c r="CK7" s="50"/>
      <c r="CL7" s="50" t="s">
        <v>6</v>
      </c>
      <c r="CM7" s="50"/>
      <c r="CN7" s="50"/>
      <c r="CO7" s="50"/>
      <c r="CP7" s="50"/>
    </row>
    <row r="8" spans="1:94" ht="26.25" customHeight="1">
      <c r="A8" s="51"/>
      <c r="B8" s="50" t="s">
        <v>23</v>
      </c>
      <c r="C8" s="50" t="s">
        <v>2</v>
      </c>
      <c r="D8" s="7"/>
      <c r="E8" s="50" t="s">
        <v>23</v>
      </c>
      <c r="F8" s="50" t="s">
        <v>2</v>
      </c>
      <c r="G8" s="50"/>
      <c r="H8" s="50" t="s">
        <v>24</v>
      </c>
      <c r="I8" s="50"/>
      <c r="J8" s="50" t="s">
        <v>23</v>
      </c>
      <c r="K8" s="50" t="s">
        <v>2</v>
      </c>
      <c r="L8" s="50"/>
      <c r="M8" s="50" t="s">
        <v>24</v>
      </c>
      <c r="N8" s="50"/>
      <c r="O8" s="50" t="s">
        <v>23</v>
      </c>
      <c r="P8" s="50" t="s">
        <v>2</v>
      </c>
      <c r="Q8" s="50"/>
      <c r="R8" s="50" t="s">
        <v>24</v>
      </c>
      <c r="S8" s="50"/>
      <c r="T8" s="50" t="s">
        <v>23</v>
      </c>
      <c r="U8" s="50" t="s">
        <v>2</v>
      </c>
      <c r="V8" s="50"/>
      <c r="W8" s="50" t="s">
        <v>24</v>
      </c>
      <c r="X8" s="50"/>
      <c r="Y8" s="50" t="s">
        <v>23</v>
      </c>
      <c r="Z8" s="50" t="s">
        <v>2</v>
      </c>
      <c r="AA8" s="50"/>
      <c r="AB8" s="51" t="s">
        <v>24</v>
      </c>
      <c r="AC8" s="51"/>
      <c r="AD8" s="50" t="s">
        <v>23</v>
      </c>
      <c r="AE8" s="50" t="s">
        <v>2</v>
      </c>
      <c r="AF8" s="50"/>
      <c r="AG8" s="51" t="s">
        <v>24</v>
      </c>
      <c r="AH8" s="51"/>
      <c r="AI8" s="50" t="s">
        <v>23</v>
      </c>
      <c r="AJ8" s="50" t="s">
        <v>2</v>
      </c>
      <c r="AK8" s="50"/>
      <c r="AL8" s="51" t="s">
        <v>24</v>
      </c>
      <c r="AM8" s="51"/>
      <c r="AN8" s="50" t="s">
        <v>23</v>
      </c>
      <c r="AO8" s="50" t="s">
        <v>2</v>
      </c>
      <c r="AP8" s="50"/>
      <c r="AQ8" s="51" t="s">
        <v>24</v>
      </c>
      <c r="AR8" s="51"/>
      <c r="AS8" s="50" t="s">
        <v>23</v>
      </c>
      <c r="AT8" s="50" t="s">
        <v>2</v>
      </c>
      <c r="AU8" s="50"/>
      <c r="AV8" s="51" t="s">
        <v>24</v>
      </c>
      <c r="AW8" s="51"/>
      <c r="AX8" s="50" t="s">
        <v>23</v>
      </c>
      <c r="AY8" s="50" t="s">
        <v>2</v>
      </c>
      <c r="AZ8" s="50"/>
      <c r="BA8" s="51" t="s">
        <v>24</v>
      </c>
      <c r="BB8" s="51"/>
      <c r="BC8" s="50" t="s">
        <v>23</v>
      </c>
      <c r="BD8" s="50" t="s">
        <v>2</v>
      </c>
      <c r="BE8" s="50"/>
      <c r="BF8" s="51" t="s">
        <v>24</v>
      </c>
      <c r="BG8" s="51"/>
      <c r="BH8" s="50" t="s">
        <v>23</v>
      </c>
      <c r="BI8" s="50" t="s">
        <v>2</v>
      </c>
      <c r="BJ8" s="50"/>
      <c r="BK8" s="51" t="s">
        <v>24</v>
      </c>
      <c r="BL8" s="51"/>
      <c r="BM8" s="50" t="s">
        <v>23</v>
      </c>
      <c r="BN8" s="50" t="s">
        <v>2</v>
      </c>
      <c r="BO8" s="50"/>
      <c r="BP8" s="51" t="s">
        <v>24</v>
      </c>
      <c r="BQ8" s="51"/>
      <c r="BR8" s="50" t="s">
        <v>23</v>
      </c>
      <c r="BS8" s="50" t="s">
        <v>2</v>
      </c>
      <c r="BT8" s="50"/>
      <c r="BU8" s="51" t="s">
        <v>24</v>
      </c>
      <c r="BV8" s="51"/>
      <c r="BW8" s="50" t="s">
        <v>23</v>
      </c>
      <c r="BX8" s="50" t="s">
        <v>2</v>
      </c>
      <c r="BY8" s="50"/>
      <c r="BZ8" s="51" t="s">
        <v>24</v>
      </c>
      <c r="CA8" s="51"/>
      <c r="CB8" s="50" t="s">
        <v>23</v>
      </c>
      <c r="CC8" s="50" t="s">
        <v>2</v>
      </c>
      <c r="CD8" s="50"/>
      <c r="CE8" s="51" t="s">
        <v>24</v>
      </c>
      <c r="CF8" s="51"/>
      <c r="CG8" s="50" t="s">
        <v>23</v>
      </c>
      <c r="CH8" s="50" t="s">
        <v>2</v>
      </c>
      <c r="CI8" s="50"/>
      <c r="CJ8" s="51" t="s">
        <v>24</v>
      </c>
      <c r="CK8" s="51"/>
      <c r="CL8" s="50" t="s">
        <v>23</v>
      </c>
      <c r="CM8" s="50" t="s">
        <v>2</v>
      </c>
      <c r="CN8" s="50"/>
      <c r="CO8" s="51" t="s">
        <v>24</v>
      </c>
      <c r="CP8" s="51"/>
    </row>
    <row r="9" spans="1:94" ht="92.25" customHeight="1">
      <c r="A9" s="51"/>
      <c r="B9" s="50"/>
      <c r="C9" s="50"/>
      <c r="D9" s="8" t="s">
        <v>25</v>
      </c>
      <c r="E9" s="50"/>
      <c r="F9" s="1" t="s">
        <v>36</v>
      </c>
      <c r="G9" s="1" t="s">
        <v>37</v>
      </c>
      <c r="H9" s="1" t="s">
        <v>38</v>
      </c>
      <c r="I9" s="1" t="s">
        <v>3</v>
      </c>
      <c r="J9" s="50"/>
      <c r="K9" s="1" t="s">
        <v>36</v>
      </c>
      <c r="L9" s="1" t="s">
        <v>37</v>
      </c>
      <c r="M9" s="1" t="s">
        <v>38</v>
      </c>
      <c r="N9" s="1" t="s">
        <v>3</v>
      </c>
      <c r="O9" s="50"/>
      <c r="P9" s="1" t="s">
        <v>36</v>
      </c>
      <c r="Q9" s="1" t="s">
        <v>37</v>
      </c>
      <c r="R9" s="1" t="s">
        <v>38</v>
      </c>
      <c r="S9" s="1" t="s">
        <v>3</v>
      </c>
      <c r="T9" s="50"/>
      <c r="U9" s="1" t="s">
        <v>36</v>
      </c>
      <c r="V9" s="1" t="s">
        <v>37</v>
      </c>
      <c r="W9" s="1" t="s">
        <v>38</v>
      </c>
      <c r="X9" s="1" t="s">
        <v>3</v>
      </c>
      <c r="Y9" s="50"/>
      <c r="Z9" s="1" t="s">
        <v>36</v>
      </c>
      <c r="AA9" s="1" t="s">
        <v>37</v>
      </c>
      <c r="AB9" s="1" t="s">
        <v>38</v>
      </c>
      <c r="AC9" s="1" t="s">
        <v>3</v>
      </c>
      <c r="AD9" s="50"/>
      <c r="AE9" s="1" t="s">
        <v>36</v>
      </c>
      <c r="AF9" s="1" t="s">
        <v>37</v>
      </c>
      <c r="AG9" s="1" t="s">
        <v>38</v>
      </c>
      <c r="AH9" s="1" t="s">
        <v>3</v>
      </c>
      <c r="AI9" s="50"/>
      <c r="AJ9" s="1" t="s">
        <v>36</v>
      </c>
      <c r="AK9" s="1" t="s">
        <v>37</v>
      </c>
      <c r="AL9" s="1" t="s">
        <v>38</v>
      </c>
      <c r="AM9" s="1" t="s">
        <v>3</v>
      </c>
      <c r="AN9" s="50"/>
      <c r="AO9" s="1" t="s">
        <v>36</v>
      </c>
      <c r="AP9" s="1" t="s">
        <v>37</v>
      </c>
      <c r="AQ9" s="1" t="s">
        <v>38</v>
      </c>
      <c r="AR9" s="1" t="s">
        <v>3</v>
      </c>
      <c r="AS9" s="50"/>
      <c r="AT9" s="1" t="s">
        <v>36</v>
      </c>
      <c r="AU9" s="1" t="s">
        <v>37</v>
      </c>
      <c r="AV9" s="1" t="s">
        <v>38</v>
      </c>
      <c r="AW9" s="1" t="s">
        <v>3</v>
      </c>
      <c r="AX9" s="50"/>
      <c r="AY9" s="1" t="s">
        <v>36</v>
      </c>
      <c r="AZ9" s="1" t="s">
        <v>37</v>
      </c>
      <c r="BA9" s="1" t="s">
        <v>38</v>
      </c>
      <c r="BB9" s="1" t="s">
        <v>3</v>
      </c>
      <c r="BC9" s="50"/>
      <c r="BD9" s="1" t="s">
        <v>36</v>
      </c>
      <c r="BE9" s="1" t="s">
        <v>37</v>
      </c>
      <c r="BF9" s="1" t="s">
        <v>38</v>
      </c>
      <c r="BG9" s="1" t="s">
        <v>3</v>
      </c>
      <c r="BH9" s="50"/>
      <c r="BI9" s="1" t="s">
        <v>36</v>
      </c>
      <c r="BJ9" s="1" t="s">
        <v>37</v>
      </c>
      <c r="BK9" s="1" t="s">
        <v>38</v>
      </c>
      <c r="BL9" s="1" t="s">
        <v>3</v>
      </c>
      <c r="BM9" s="50"/>
      <c r="BN9" s="1" t="s">
        <v>36</v>
      </c>
      <c r="BO9" s="1" t="s">
        <v>37</v>
      </c>
      <c r="BP9" s="1" t="s">
        <v>38</v>
      </c>
      <c r="BQ9" s="1" t="s">
        <v>3</v>
      </c>
      <c r="BR9" s="50"/>
      <c r="BS9" s="1" t="s">
        <v>36</v>
      </c>
      <c r="BT9" s="1" t="s">
        <v>37</v>
      </c>
      <c r="BU9" s="1" t="s">
        <v>38</v>
      </c>
      <c r="BV9" s="1" t="s">
        <v>3</v>
      </c>
      <c r="BW9" s="50"/>
      <c r="BX9" s="1" t="s">
        <v>36</v>
      </c>
      <c r="BY9" s="1" t="s">
        <v>37</v>
      </c>
      <c r="BZ9" s="1" t="s">
        <v>38</v>
      </c>
      <c r="CA9" s="1" t="s">
        <v>3</v>
      </c>
      <c r="CB9" s="50"/>
      <c r="CC9" s="1" t="s">
        <v>36</v>
      </c>
      <c r="CD9" s="1" t="s">
        <v>37</v>
      </c>
      <c r="CE9" s="1" t="s">
        <v>38</v>
      </c>
      <c r="CF9" s="1" t="s">
        <v>3</v>
      </c>
      <c r="CG9" s="50"/>
      <c r="CH9" s="1" t="s">
        <v>36</v>
      </c>
      <c r="CI9" s="1" t="s">
        <v>37</v>
      </c>
      <c r="CJ9" s="1" t="s">
        <v>38</v>
      </c>
      <c r="CK9" s="1" t="s">
        <v>3</v>
      </c>
      <c r="CL9" s="50"/>
      <c r="CM9" s="1" t="s">
        <v>36</v>
      </c>
      <c r="CN9" s="1" t="s">
        <v>37</v>
      </c>
      <c r="CO9" s="1" t="s">
        <v>38</v>
      </c>
      <c r="CP9" s="1" t="s">
        <v>3</v>
      </c>
    </row>
    <row r="10" spans="1:94" s="21" customFormat="1" ht="25.5" customHeight="1">
      <c r="A10" s="9" t="s">
        <v>26</v>
      </c>
      <c r="B10" s="10">
        <f aca="true" t="shared" si="0" ref="B10:B18">E10+O10+T10+Y10+AD10+AI10+AN10+BC10+BM10+CL10+J10+AS10+BR10+BW10+CG10+BH10+AX10+CB10</f>
        <v>1518919</v>
      </c>
      <c r="C10" s="10">
        <f aca="true" t="shared" si="1" ref="C10:C16">G10+L10+Q10+V10+AA10+AK10+AP10+BE10+BO10+BT10+BY10+CI10+CN10+AF10+BJ10</f>
        <v>1377195.9899999998</v>
      </c>
      <c r="D10" s="11">
        <f aca="true" t="shared" si="2" ref="D10:D19">C10/B10*100</f>
        <v>90.66948204611303</v>
      </c>
      <c r="E10" s="12">
        <v>36000</v>
      </c>
      <c r="F10" s="3">
        <v>30354.04</v>
      </c>
      <c r="G10" s="13">
        <v>38541.92</v>
      </c>
      <c r="H10" s="14">
        <f aca="true" t="shared" si="3" ref="H10:H19">G10/F10*100</f>
        <v>126.97459712117399</v>
      </c>
      <c r="I10" s="15">
        <f aca="true" t="shared" si="4" ref="I10:I19">G10/E10*100</f>
        <v>107.0608888888889</v>
      </c>
      <c r="J10" s="16">
        <v>414270</v>
      </c>
      <c r="K10" s="17">
        <v>336915.05</v>
      </c>
      <c r="L10" s="13">
        <v>384751.97</v>
      </c>
      <c r="M10" s="14">
        <f aca="true" t="shared" si="5" ref="M10:M19">L10/K10*100</f>
        <v>114.19851087091537</v>
      </c>
      <c r="N10" s="15">
        <f aca="true" t="shared" si="6" ref="N10:N19">L10/J10*100</f>
        <v>92.8746880054071</v>
      </c>
      <c r="O10" s="16">
        <v>93874</v>
      </c>
      <c r="P10" s="17">
        <v>23206.1</v>
      </c>
      <c r="Q10" s="13">
        <v>93873.3</v>
      </c>
      <c r="R10" s="14">
        <f aca="true" t="shared" si="7" ref="R10:R19">Q10/P10*100</f>
        <v>404.51993225919057</v>
      </c>
      <c r="S10" s="15">
        <f aca="true" t="shared" si="8" ref="S10:S19">Q10/O10*100</f>
        <v>99.99925431961992</v>
      </c>
      <c r="T10" s="16">
        <v>150000</v>
      </c>
      <c r="U10" s="3">
        <v>147176.63</v>
      </c>
      <c r="V10" s="13">
        <v>100472.02</v>
      </c>
      <c r="W10" s="14">
        <f aca="true" t="shared" si="9" ref="W10:W19">V10/U10*100</f>
        <v>68.26628657008928</v>
      </c>
      <c r="X10" s="15">
        <f aca="true" t="shared" si="10" ref="X10:X19">V10/T10*100</f>
        <v>66.98134666666668</v>
      </c>
      <c r="Y10" s="16">
        <v>450000</v>
      </c>
      <c r="Z10" s="3">
        <v>401567.68</v>
      </c>
      <c r="AA10" s="13">
        <v>336321.55</v>
      </c>
      <c r="AB10" s="14">
        <f aca="true" t="shared" si="11" ref="AB10:AB19">AA10/Z10*100</f>
        <v>83.75214608904781</v>
      </c>
      <c r="AC10" s="15">
        <f aca="true" t="shared" si="12" ref="AC10:AC19">AA10/Y10*100</f>
        <v>74.73812222222222</v>
      </c>
      <c r="AD10" s="16">
        <v>3000</v>
      </c>
      <c r="AE10" s="18">
        <v>1800</v>
      </c>
      <c r="AF10" s="16">
        <v>2900</v>
      </c>
      <c r="AG10" s="14">
        <f>AF10/AE10*100</f>
        <v>161.11111111111111</v>
      </c>
      <c r="AH10" s="15">
        <f aca="true" t="shared" si="13" ref="AH10:AH16">AF10/AD10*100</f>
        <v>96.66666666666667</v>
      </c>
      <c r="AI10" s="16">
        <v>325847</v>
      </c>
      <c r="AJ10" s="3">
        <v>350190.6</v>
      </c>
      <c r="AK10" s="13">
        <v>347643.6</v>
      </c>
      <c r="AL10" s="14">
        <f aca="true" t="shared" si="14" ref="AL10:AL19">AK10/AJ10*100</f>
        <v>99.27268179100182</v>
      </c>
      <c r="AM10" s="15">
        <f aca="true" t="shared" si="15" ref="AM10:AM19">AK10/AI10*100</f>
        <v>106.68921303556576</v>
      </c>
      <c r="AN10" s="16">
        <v>16600</v>
      </c>
      <c r="AO10" s="3">
        <v>15216.63</v>
      </c>
      <c r="AP10" s="13">
        <v>15216.63</v>
      </c>
      <c r="AQ10" s="14">
        <f>AP10/AO10*100</f>
        <v>100</v>
      </c>
      <c r="AR10" s="15">
        <f>AP10/AN10*100</f>
        <v>91.66644578313252</v>
      </c>
      <c r="AS10" s="15"/>
      <c r="AT10" s="19"/>
      <c r="AU10" s="13"/>
      <c r="AV10" s="14"/>
      <c r="AW10" s="15"/>
      <c r="AX10" s="15"/>
      <c r="AY10" s="19"/>
      <c r="AZ10" s="13"/>
      <c r="BA10" s="14"/>
      <c r="BB10" s="15"/>
      <c r="BC10" s="16"/>
      <c r="BD10" s="20"/>
      <c r="BE10" s="13"/>
      <c r="BF10" s="14"/>
      <c r="BG10" s="15"/>
      <c r="BH10" s="16"/>
      <c r="BI10" s="13"/>
      <c r="BJ10" s="13">
        <v>0</v>
      </c>
      <c r="BK10" s="14"/>
      <c r="BL10" s="15"/>
      <c r="BM10" s="16"/>
      <c r="BN10" s="13"/>
      <c r="BO10" s="13"/>
      <c r="BP10" s="14"/>
      <c r="BQ10" s="15"/>
      <c r="BR10" s="13"/>
      <c r="BS10" s="3"/>
      <c r="BT10" s="13"/>
      <c r="BU10" s="14"/>
      <c r="BV10" s="15"/>
      <c r="BW10" s="16"/>
      <c r="BX10" s="3">
        <v>3086.57</v>
      </c>
      <c r="BY10" s="13"/>
      <c r="BZ10" s="14"/>
      <c r="CA10" s="15"/>
      <c r="CB10" s="16"/>
      <c r="CC10" s="13"/>
      <c r="CD10" s="13"/>
      <c r="CE10" s="14"/>
      <c r="CF10" s="15"/>
      <c r="CG10" s="16">
        <v>29328</v>
      </c>
      <c r="CH10" s="13"/>
      <c r="CI10" s="13">
        <v>57475</v>
      </c>
      <c r="CJ10" s="14"/>
      <c r="CK10" s="15">
        <f>CI10/CG10*100</f>
        <v>195.97313147845063</v>
      </c>
      <c r="CL10" s="20"/>
      <c r="CM10" s="3"/>
      <c r="CN10" s="13"/>
      <c r="CO10" s="14"/>
      <c r="CP10" s="15"/>
    </row>
    <row r="11" spans="1:94" s="25" customFormat="1" ht="24.75" customHeight="1">
      <c r="A11" s="22" t="s">
        <v>27</v>
      </c>
      <c r="B11" s="10">
        <f t="shared" si="0"/>
        <v>1736420</v>
      </c>
      <c r="C11" s="10">
        <f>G11+L11+Q11+V11+AA11+AF11+AK11+BJ11+BO11+BT11</f>
        <v>1571436.64</v>
      </c>
      <c r="D11" s="11">
        <f t="shared" si="2"/>
        <v>90.49864894437981</v>
      </c>
      <c r="E11" s="12">
        <v>90000</v>
      </c>
      <c r="F11" s="3">
        <v>77936.23</v>
      </c>
      <c r="G11" s="13">
        <v>73928.5</v>
      </c>
      <c r="H11" s="14">
        <f t="shared" si="3"/>
        <v>94.85768043950806</v>
      </c>
      <c r="I11" s="15">
        <f t="shared" si="4"/>
        <v>82.14277777777778</v>
      </c>
      <c r="J11" s="16">
        <v>536920</v>
      </c>
      <c r="K11" s="17">
        <v>438876.14</v>
      </c>
      <c r="L11" s="49">
        <v>498659</v>
      </c>
      <c r="M11" s="14">
        <f t="shared" si="5"/>
        <v>113.62180682686463</v>
      </c>
      <c r="N11" s="15">
        <f t="shared" si="6"/>
        <v>92.87398495120316</v>
      </c>
      <c r="O11" s="16">
        <v>57000</v>
      </c>
      <c r="P11" s="2">
        <v>21955.19</v>
      </c>
      <c r="Q11" s="13">
        <v>57374.48</v>
      </c>
      <c r="R11" s="14">
        <f t="shared" si="7"/>
        <v>261.32536316014574</v>
      </c>
      <c r="S11" s="15">
        <f t="shared" si="8"/>
        <v>100.65698245614037</v>
      </c>
      <c r="T11" s="16">
        <v>430000</v>
      </c>
      <c r="U11" s="3">
        <v>208720.96</v>
      </c>
      <c r="V11" s="13">
        <v>388811.42</v>
      </c>
      <c r="W11" s="14">
        <f t="shared" si="9"/>
        <v>186.2828821791544</v>
      </c>
      <c r="X11" s="15">
        <f t="shared" si="10"/>
        <v>90.42126046511628</v>
      </c>
      <c r="Y11" s="16">
        <v>460000</v>
      </c>
      <c r="Z11" s="23">
        <v>418132.78</v>
      </c>
      <c r="AA11" s="13">
        <v>409017.53</v>
      </c>
      <c r="AB11" s="14">
        <f t="shared" si="11"/>
        <v>97.82001066742482</v>
      </c>
      <c r="AC11" s="15">
        <f t="shared" si="12"/>
        <v>88.91685434782609</v>
      </c>
      <c r="AD11" s="16">
        <v>2900</v>
      </c>
      <c r="AE11" s="18">
        <v>4700</v>
      </c>
      <c r="AF11" s="16">
        <v>3260</v>
      </c>
      <c r="AG11" s="14">
        <f>AF11/AE11*100</f>
        <v>69.36170212765957</v>
      </c>
      <c r="AH11" s="15">
        <f t="shared" si="13"/>
        <v>112.41379310344828</v>
      </c>
      <c r="AI11" s="16">
        <v>92600</v>
      </c>
      <c r="AJ11" s="24">
        <v>44772.94</v>
      </c>
      <c r="AK11" s="13">
        <v>73257.19</v>
      </c>
      <c r="AL11" s="14">
        <f t="shared" si="14"/>
        <v>163.61934239743917</v>
      </c>
      <c r="AM11" s="15">
        <f t="shared" si="15"/>
        <v>79.1114362850972</v>
      </c>
      <c r="AN11" s="16"/>
      <c r="AO11" s="3"/>
      <c r="AP11" s="13"/>
      <c r="AQ11" s="14">
        <v>0</v>
      </c>
      <c r="AR11" s="15"/>
      <c r="AS11" s="15"/>
      <c r="AT11" s="19"/>
      <c r="AU11" s="13"/>
      <c r="AV11" s="14"/>
      <c r="AW11" s="15"/>
      <c r="AX11" s="15"/>
      <c r="AY11" s="19"/>
      <c r="AZ11" s="13"/>
      <c r="BA11" s="14"/>
      <c r="BB11" s="15"/>
      <c r="BC11" s="16"/>
      <c r="BD11" s="13"/>
      <c r="BE11" s="13"/>
      <c r="BF11" s="14"/>
      <c r="BG11" s="15"/>
      <c r="BH11" s="16">
        <v>1400</v>
      </c>
      <c r="BI11" s="13"/>
      <c r="BJ11" s="13">
        <v>1461.85</v>
      </c>
      <c r="BK11" s="14"/>
      <c r="BL11" s="15"/>
      <c r="BM11" s="16">
        <v>57000</v>
      </c>
      <c r="BN11" s="15"/>
      <c r="BO11" s="13">
        <v>57000</v>
      </c>
      <c r="BP11" s="14"/>
      <c r="BQ11" s="15"/>
      <c r="BR11" s="16">
        <v>8600</v>
      </c>
      <c r="BS11" s="3">
        <v>8000</v>
      </c>
      <c r="BT11" s="13">
        <v>8666.67</v>
      </c>
      <c r="BU11" s="14"/>
      <c r="BV11" s="15">
        <f>BT11/BR11*100</f>
        <v>100.77523255813954</v>
      </c>
      <c r="BW11" s="16"/>
      <c r="BX11" s="3"/>
      <c r="BY11" s="13"/>
      <c r="BZ11" s="14"/>
      <c r="CA11" s="15"/>
      <c r="CB11" s="16"/>
      <c r="CC11" s="13"/>
      <c r="CD11" s="13"/>
      <c r="CE11" s="14"/>
      <c r="CF11" s="15"/>
      <c r="CG11" s="16"/>
      <c r="CH11" s="13"/>
      <c r="CI11" s="13"/>
      <c r="CJ11" s="14"/>
      <c r="CK11" s="15"/>
      <c r="CL11" s="20"/>
      <c r="CM11" s="3"/>
      <c r="CN11" s="13"/>
      <c r="CO11" s="14"/>
      <c r="CP11" s="15"/>
    </row>
    <row r="12" spans="1:94" s="25" customFormat="1" ht="24.75" customHeight="1">
      <c r="A12" s="22" t="s">
        <v>28</v>
      </c>
      <c r="B12" s="10">
        <f t="shared" si="0"/>
        <v>2680092</v>
      </c>
      <c r="C12" s="10">
        <f t="shared" si="1"/>
        <v>2501306.5100000002</v>
      </c>
      <c r="D12" s="11">
        <f t="shared" si="2"/>
        <v>93.32912862692774</v>
      </c>
      <c r="E12" s="26">
        <v>177000</v>
      </c>
      <c r="F12" s="3">
        <v>145099.71</v>
      </c>
      <c r="G12" s="13">
        <v>198638.9</v>
      </c>
      <c r="H12" s="14">
        <f t="shared" si="3"/>
        <v>136.8982060680893</v>
      </c>
      <c r="I12" s="15">
        <f t="shared" si="4"/>
        <v>112.2253672316384</v>
      </c>
      <c r="J12" s="16">
        <v>534190</v>
      </c>
      <c r="K12" s="17">
        <v>436659.69</v>
      </c>
      <c r="L12" s="13">
        <v>496127.71</v>
      </c>
      <c r="M12" s="14">
        <f t="shared" si="5"/>
        <v>113.6188481240391</v>
      </c>
      <c r="N12" s="15">
        <f t="shared" si="6"/>
        <v>92.87476553286285</v>
      </c>
      <c r="O12" s="16">
        <v>500400</v>
      </c>
      <c r="P12" s="2">
        <v>58698.9</v>
      </c>
      <c r="Q12" s="13">
        <v>566625.77</v>
      </c>
      <c r="R12" s="14">
        <f t="shared" si="7"/>
        <v>965.3090091977873</v>
      </c>
      <c r="S12" s="15">
        <f t="shared" si="8"/>
        <v>113.23456634692246</v>
      </c>
      <c r="T12" s="16">
        <v>240000</v>
      </c>
      <c r="U12" s="2">
        <v>157869.53</v>
      </c>
      <c r="V12" s="13">
        <v>89548.46</v>
      </c>
      <c r="W12" s="14">
        <f t="shared" si="9"/>
        <v>56.723080128255276</v>
      </c>
      <c r="X12" s="15">
        <f t="shared" si="10"/>
        <v>37.31185833333333</v>
      </c>
      <c r="Y12" s="16">
        <v>850000</v>
      </c>
      <c r="Z12" s="27">
        <v>758117.21</v>
      </c>
      <c r="AA12" s="13">
        <v>666309.93</v>
      </c>
      <c r="AB12" s="14">
        <f t="shared" si="11"/>
        <v>87.8900941979671</v>
      </c>
      <c r="AC12" s="15">
        <f t="shared" si="12"/>
        <v>78.38940352941177</v>
      </c>
      <c r="AD12" s="16">
        <v>6600</v>
      </c>
      <c r="AE12" s="18">
        <v>2800</v>
      </c>
      <c r="AF12" s="16">
        <v>6900</v>
      </c>
      <c r="AG12" s="14">
        <v>0</v>
      </c>
      <c r="AH12" s="15">
        <f t="shared" si="13"/>
        <v>104.54545454545455</v>
      </c>
      <c r="AI12" s="16">
        <v>147900</v>
      </c>
      <c r="AJ12" s="28">
        <v>108217.81</v>
      </c>
      <c r="AK12" s="13">
        <v>135573.21</v>
      </c>
      <c r="AL12" s="14">
        <f t="shared" si="14"/>
        <v>125.27809424345216</v>
      </c>
      <c r="AM12" s="15">
        <f t="shared" si="15"/>
        <v>91.66545638945233</v>
      </c>
      <c r="AN12" s="16">
        <v>15700</v>
      </c>
      <c r="AO12" s="3">
        <v>9843.75</v>
      </c>
      <c r="AP12" s="13">
        <v>13125</v>
      </c>
      <c r="AQ12" s="14">
        <f>AP12/AO12*100</f>
        <v>133.33333333333331</v>
      </c>
      <c r="AR12" s="15">
        <f>AP12/AN12*100</f>
        <v>83.59872611464968</v>
      </c>
      <c r="AS12" s="15"/>
      <c r="AT12" s="19"/>
      <c r="AU12" s="13"/>
      <c r="AV12" s="14"/>
      <c r="AW12" s="15"/>
      <c r="AX12" s="15"/>
      <c r="AY12" s="19"/>
      <c r="AZ12" s="13"/>
      <c r="BA12" s="14"/>
      <c r="BB12" s="15"/>
      <c r="BC12" s="16"/>
      <c r="BD12" s="13"/>
      <c r="BE12" s="13"/>
      <c r="BF12" s="14"/>
      <c r="BG12" s="15"/>
      <c r="BH12" s="16">
        <v>1200</v>
      </c>
      <c r="BI12" s="13"/>
      <c r="BJ12" s="13">
        <v>1272.49</v>
      </c>
      <c r="BK12" s="14"/>
      <c r="BL12" s="15">
        <f>BJ12/BH12*100</f>
        <v>106.04083333333334</v>
      </c>
      <c r="BM12" s="16"/>
      <c r="BN12" s="15"/>
      <c r="BO12" s="13"/>
      <c r="BP12" s="14"/>
      <c r="BQ12" s="15"/>
      <c r="BR12" s="13"/>
      <c r="BS12" s="3"/>
      <c r="BT12" s="13"/>
      <c r="BU12" s="14"/>
      <c r="BV12" s="15"/>
      <c r="BW12" s="16">
        <v>32400</v>
      </c>
      <c r="BX12" s="3">
        <v>1204.21</v>
      </c>
      <c r="BY12" s="13">
        <v>32483.04</v>
      </c>
      <c r="BZ12" s="14">
        <f>BY12/BX12*100</f>
        <v>2697.456423713472</v>
      </c>
      <c r="CA12" s="15">
        <f>BY12/BW12*100</f>
        <v>100.25629629629631</v>
      </c>
      <c r="CB12" s="16"/>
      <c r="CC12" s="13"/>
      <c r="CD12" s="13"/>
      <c r="CE12" s="14"/>
      <c r="CF12" s="15"/>
      <c r="CG12" s="16">
        <v>174702</v>
      </c>
      <c r="CH12" s="13"/>
      <c r="CI12" s="13">
        <v>294702</v>
      </c>
      <c r="CJ12" s="14"/>
      <c r="CK12" s="15">
        <f>CI12/CG12*100</f>
        <v>168.6883950956486</v>
      </c>
      <c r="CL12" s="20"/>
      <c r="CM12" s="3"/>
      <c r="CN12" s="13"/>
      <c r="CO12" s="14"/>
      <c r="CP12" s="15"/>
    </row>
    <row r="13" spans="1:94" s="32" customFormat="1" ht="25.5" customHeight="1">
      <c r="A13" s="29" t="s">
        <v>29</v>
      </c>
      <c r="B13" s="10">
        <f t="shared" si="0"/>
        <v>3759600</v>
      </c>
      <c r="C13" s="10">
        <f t="shared" si="1"/>
        <v>3229532.0300000003</v>
      </c>
      <c r="D13" s="11">
        <f t="shared" si="2"/>
        <v>85.9009477072029</v>
      </c>
      <c r="E13" s="16">
        <v>126000</v>
      </c>
      <c r="F13" s="30">
        <v>286684.33</v>
      </c>
      <c r="G13" s="31">
        <v>129145.76</v>
      </c>
      <c r="H13" s="14">
        <f t="shared" si="3"/>
        <v>45.04807081712488</v>
      </c>
      <c r="I13" s="15">
        <f t="shared" si="4"/>
        <v>102.49663492063492</v>
      </c>
      <c r="J13" s="16">
        <v>787670</v>
      </c>
      <c r="K13" s="17">
        <v>642798.54</v>
      </c>
      <c r="L13" s="31">
        <v>731535.23</v>
      </c>
      <c r="M13" s="14">
        <f t="shared" si="5"/>
        <v>113.80474355153325</v>
      </c>
      <c r="N13" s="15">
        <f t="shared" si="6"/>
        <v>92.87331369736057</v>
      </c>
      <c r="O13" s="16">
        <v>50000</v>
      </c>
      <c r="P13" s="17">
        <v>33676.06</v>
      </c>
      <c r="Q13" s="31">
        <v>50748.72</v>
      </c>
      <c r="R13" s="14">
        <f t="shared" si="7"/>
        <v>150.69672639851575</v>
      </c>
      <c r="S13" s="15">
        <f t="shared" si="8"/>
        <v>101.49744000000001</v>
      </c>
      <c r="T13" s="16">
        <v>347700</v>
      </c>
      <c r="U13" s="17">
        <v>294895.97</v>
      </c>
      <c r="V13" s="31">
        <v>201086.44</v>
      </c>
      <c r="W13" s="14">
        <f t="shared" si="9"/>
        <v>68.18894134090745</v>
      </c>
      <c r="X13" s="15">
        <f t="shared" si="10"/>
        <v>57.833316077077946</v>
      </c>
      <c r="Y13" s="16">
        <v>1100000</v>
      </c>
      <c r="Z13" s="3">
        <v>887850.19</v>
      </c>
      <c r="AA13" s="31">
        <v>762423.93</v>
      </c>
      <c r="AB13" s="14">
        <f t="shared" si="11"/>
        <v>85.87303788266352</v>
      </c>
      <c r="AC13" s="15">
        <f t="shared" si="12"/>
        <v>69.31126636363636</v>
      </c>
      <c r="AD13" s="16">
        <v>6200</v>
      </c>
      <c r="AE13" s="18">
        <v>9530</v>
      </c>
      <c r="AF13" s="12">
        <v>6440</v>
      </c>
      <c r="AG13" s="14">
        <f>AF13/AE13*100</f>
        <v>67.57607555089193</v>
      </c>
      <c r="AH13" s="15">
        <f t="shared" si="13"/>
        <v>103.87096774193549</v>
      </c>
      <c r="AI13" s="16">
        <v>176600</v>
      </c>
      <c r="AJ13" s="3">
        <v>127680.57</v>
      </c>
      <c r="AK13" s="31">
        <v>182882.07</v>
      </c>
      <c r="AL13" s="14">
        <f t="shared" si="14"/>
        <v>143.23406450958043</v>
      </c>
      <c r="AM13" s="15">
        <f t="shared" si="15"/>
        <v>103.55723103057758</v>
      </c>
      <c r="AN13" s="16"/>
      <c r="AO13" s="3"/>
      <c r="AP13" s="31">
        <v>0</v>
      </c>
      <c r="AQ13" s="14">
        <v>0</v>
      </c>
      <c r="AR13" s="15"/>
      <c r="AS13" s="15"/>
      <c r="AT13" s="19"/>
      <c r="AU13" s="31"/>
      <c r="AV13" s="14"/>
      <c r="AW13" s="15"/>
      <c r="AX13" s="15"/>
      <c r="AY13" s="19"/>
      <c r="AZ13" s="31"/>
      <c r="BA13" s="14"/>
      <c r="BB13" s="15"/>
      <c r="BC13" s="16"/>
      <c r="BD13" s="13"/>
      <c r="BE13" s="31"/>
      <c r="BF13" s="14"/>
      <c r="BG13" s="15"/>
      <c r="BH13" s="16"/>
      <c r="BI13" s="13"/>
      <c r="BJ13" s="31"/>
      <c r="BK13" s="14"/>
      <c r="BL13" s="15"/>
      <c r="BM13" s="16"/>
      <c r="BN13" s="13"/>
      <c r="BO13" s="31"/>
      <c r="BP13" s="14"/>
      <c r="BQ13" s="15"/>
      <c r="BR13" s="13"/>
      <c r="BS13" s="3">
        <v>13600</v>
      </c>
      <c r="BT13" s="31"/>
      <c r="BU13" s="14"/>
      <c r="BV13" s="15"/>
      <c r="BW13" s="16">
        <v>12100</v>
      </c>
      <c r="BX13" s="3">
        <v>943.76</v>
      </c>
      <c r="BY13" s="31">
        <v>12133.46</v>
      </c>
      <c r="BZ13" s="14">
        <f>BY13/BX13*100</f>
        <v>1285.6510129693988</v>
      </c>
      <c r="CA13" s="15"/>
      <c r="CB13" s="16"/>
      <c r="CC13" s="13"/>
      <c r="CD13" s="31"/>
      <c r="CE13" s="14"/>
      <c r="CF13" s="15"/>
      <c r="CG13" s="16">
        <v>1153330</v>
      </c>
      <c r="CH13" s="13"/>
      <c r="CI13" s="31">
        <v>1153136.42</v>
      </c>
      <c r="CJ13" s="14"/>
      <c r="CK13" s="15">
        <f>CI13/CG13*100</f>
        <v>99.98321555842647</v>
      </c>
      <c r="CL13" s="20"/>
      <c r="CM13" s="3"/>
      <c r="CN13" s="12">
        <v>0</v>
      </c>
      <c r="CO13" s="14"/>
      <c r="CP13" s="15"/>
    </row>
    <row r="14" spans="1:94" s="25" customFormat="1" ht="24.75" customHeight="1">
      <c r="A14" s="22" t="s">
        <v>30</v>
      </c>
      <c r="B14" s="10">
        <f t="shared" si="0"/>
        <v>1576832</v>
      </c>
      <c r="C14" s="10">
        <f t="shared" si="1"/>
        <v>1561417.44</v>
      </c>
      <c r="D14" s="11">
        <f t="shared" si="2"/>
        <v>99.02243485672538</v>
      </c>
      <c r="E14" s="33">
        <v>90000</v>
      </c>
      <c r="F14" s="3">
        <v>87711.6</v>
      </c>
      <c r="G14" s="13">
        <v>118239.93</v>
      </c>
      <c r="H14" s="14">
        <f t="shared" si="3"/>
        <v>134.80535071757896</v>
      </c>
      <c r="I14" s="15">
        <f t="shared" si="4"/>
        <v>131.3777</v>
      </c>
      <c r="J14" s="16">
        <v>408820</v>
      </c>
      <c r="K14" s="17">
        <v>332482</v>
      </c>
      <c r="L14" s="13">
        <v>379689.58</v>
      </c>
      <c r="M14" s="14">
        <f t="shared" si="5"/>
        <v>114.19853706366058</v>
      </c>
      <c r="N14" s="15">
        <f t="shared" si="6"/>
        <v>92.87451201017564</v>
      </c>
      <c r="O14" s="16">
        <v>45000</v>
      </c>
      <c r="P14" s="2">
        <v>36540.57</v>
      </c>
      <c r="Q14" s="13">
        <v>45618</v>
      </c>
      <c r="R14" s="14">
        <f t="shared" si="7"/>
        <v>124.8420591140204</v>
      </c>
      <c r="S14" s="15">
        <f t="shared" si="8"/>
        <v>101.37333333333333</v>
      </c>
      <c r="T14" s="16">
        <v>200000</v>
      </c>
      <c r="U14" s="3">
        <v>227541.54</v>
      </c>
      <c r="V14" s="13">
        <v>183155.9</v>
      </c>
      <c r="W14" s="14">
        <f t="shared" si="9"/>
        <v>80.49339034973569</v>
      </c>
      <c r="X14" s="15">
        <f t="shared" si="10"/>
        <v>91.57795</v>
      </c>
      <c r="Y14" s="16">
        <v>623900</v>
      </c>
      <c r="Z14" s="23">
        <v>564096.23</v>
      </c>
      <c r="AA14" s="13">
        <v>471715.37</v>
      </c>
      <c r="AB14" s="14">
        <f t="shared" si="11"/>
        <v>83.62320911097031</v>
      </c>
      <c r="AC14" s="15">
        <f t="shared" si="12"/>
        <v>75.60752845007212</v>
      </c>
      <c r="AD14" s="16">
        <v>2700</v>
      </c>
      <c r="AE14" s="34">
        <v>2200</v>
      </c>
      <c r="AF14" s="16">
        <v>3100</v>
      </c>
      <c r="AG14" s="14">
        <f>AF14/AE14*100</f>
        <v>140.9090909090909</v>
      </c>
      <c r="AH14" s="15">
        <f t="shared" si="13"/>
        <v>114.81481481481481</v>
      </c>
      <c r="AI14" s="16">
        <v>98100</v>
      </c>
      <c r="AJ14" s="3">
        <v>88560.6</v>
      </c>
      <c r="AK14" s="13">
        <v>100153.88</v>
      </c>
      <c r="AL14" s="14">
        <f t="shared" si="14"/>
        <v>113.09078755112319</v>
      </c>
      <c r="AM14" s="15">
        <f t="shared" si="15"/>
        <v>102.09365953109074</v>
      </c>
      <c r="AN14" s="16">
        <v>25000</v>
      </c>
      <c r="AO14" s="3">
        <v>25160.76</v>
      </c>
      <c r="AP14" s="13">
        <v>25140</v>
      </c>
      <c r="AQ14" s="14">
        <f>AP14/AO14*100</f>
        <v>99.91749056864737</v>
      </c>
      <c r="AR14" s="15">
        <f>AP14/AN14*100</f>
        <v>100.56</v>
      </c>
      <c r="AS14" s="15"/>
      <c r="AT14" s="19"/>
      <c r="AU14" s="13"/>
      <c r="AV14" s="14"/>
      <c r="AW14" s="15"/>
      <c r="AX14" s="15"/>
      <c r="AY14" s="19"/>
      <c r="AZ14" s="13"/>
      <c r="BA14" s="14"/>
      <c r="BB14" s="15"/>
      <c r="BC14" s="16"/>
      <c r="BD14" s="13"/>
      <c r="BE14" s="13"/>
      <c r="BF14" s="14"/>
      <c r="BG14" s="15"/>
      <c r="BH14" s="16"/>
      <c r="BI14" s="13"/>
      <c r="BJ14" s="13"/>
      <c r="BK14" s="14"/>
      <c r="BL14" s="15"/>
      <c r="BM14" s="13"/>
      <c r="BN14" s="13"/>
      <c r="BO14" s="13"/>
      <c r="BP14" s="14"/>
      <c r="BQ14" s="15"/>
      <c r="BR14" s="16">
        <v>73912</v>
      </c>
      <c r="BS14" s="3"/>
      <c r="BT14" s="13">
        <v>73912.5</v>
      </c>
      <c r="BU14" s="14"/>
      <c r="BV14" s="15">
        <f>BT14/BR14*100</f>
        <v>100.00067648013855</v>
      </c>
      <c r="BW14" s="16">
        <v>9400</v>
      </c>
      <c r="BX14" s="3">
        <v>17623.04</v>
      </c>
      <c r="BY14" s="13">
        <v>9447.38</v>
      </c>
      <c r="BZ14" s="14"/>
      <c r="CA14" s="15"/>
      <c r="CB14" s="16"/>
      <c r="CC14" s="13"/>
      <c r="CD14" s="13"/>
      <c r="CE14" s="14"/>
      <c r="CF14" s="15"/>
      <c r="CG14" s="16"/>
      <c r="CH14" s="13"/>
      <c r="CI14" s="13">
        <v>151244.9</v>
      </c>
      <c r="CJ14" s="14"/>
      <c r="CK14" s="15"/>
      <c r="CL14" s="20"/>
      <c r="CM14" s="3"/>
      <c r="CN14" s="16"/>
      <c r="CO14" s="14"/>
      <c r="CP14" s="15"/>
    </row>
    <row r="15" spans="1:94" s="25" customFormat="1" ht="24.75" customHeight="1">
      <c r="A15" s="22" t="s">
        <v>31</v>
      </c>
      <c r="B15" s="10">
        <f t="shared" si="0"/>
        <v>2320223</v>
      </c>
      <c r="C15" s="10">
        <f t="shared" si="1"/>
        <v>2068101.4999999998</v>
      </c>
      <c r="D15" s="11">
        <f t="shared" si="2"/>
        <v>89.13373843807254</v>
      </c>
      <c r="E15" s="12">
        <v>126000</v>
      </c>
      <c r="F15" s="3">
        <v>110292.29</v>
      </c>
      <c r="G15" s="13">
        <v>106018.23</v>
      </c>
      <c r="H15" s="14">
        <f t="shared" si="3"/>
        <v>96.12478805182121</v>
      </c>
      <c r="I15" s="15">
        <f t="shared" si="4"/>
        <v>84.14145238095237</v>
      </c>
      <c r="J15" s="16">
        <v>427900</v>
      </c>
      <c r="K15" s="17">
        <v>350214.34</v>
      </c>
      <c r="L15" s="13">
        <v>397408.43</v>
      </c>
      <c r="M15" s="14">
        <f t="shared" si="5"/>
        <v>113.47577315080815</v>
      </c>
      <c r="N15" s="15">
        <f t="shared" si="6"/>
        <v>92.87413648048609</v>
      </c>
      <c r="O15" s="16">
        <v>187000</v>
      </c>
      <c r="P15" s="2">
        <v>250564.46</v>
      </c>
      <c r="Q15" s="13">
        <v>192231.5</v>
      </c>
      <c r="R15" s="14">
        <f t="shared" si="7"/>
        <v>76.71937991525215</v>
      </c>
      <c r="S15" s="15">
        <f t="shared" si="8"/>
        <v>102.79759358288769</v>
      </c>
      <c r="T15" s="16">
        <v>387200</v>
      </c>
      <c r="U15" s="3">
        <v>341119.24</v>
      </c>
      <c r="V15" s="13">
        <v>374119.66</v>
      </c>
      <c r="W15" s="14">
        <f t="shared" si="9"/>
        <v>109.67415968680044</v>
      </c>
      <c r="X15" s="15">
        <f t="shared" si="10"/>
        <v>96.62181301652892</v>
      </c>
      <c r="Y15" s="16">
        <v>900000</v>
      </c>
      <c r="Z15" s="3">
        <v>806816.09</v>
      </c>
      <c r="AA15" s="13">
        <v>737065.7</v>
      </c>
      <c r="AB15" s="14">
        <f t="shared" si="11"/>
        <v>91.35485882538609</v>
      </c>
      <c r="AC15" s="15">
        <f t="shared" si="12"/>
        <v>81.89618888888889</v>
      </c>
      <c r="AD15" s="16">
        <v>2500</v>
      </c>
      <c r="AE15" s="18">
        <v>3400</v>
      </c>
      <c r="AF15" s="16">
        <v>2500</v>
      </c>
      <c r="AG15" s="14">
        <f>AF15/AE15*100</f>
        <v>73.52941176470588</v>
      </c>
      <c r="AH15" s="15">
        <f t="shared" si="13"/>
        <v>100</v>
      </c>
      <c r="AI15" s="16">
        <v>132900</v>
      </c>
      <c r="AJ15" s="3">
        <v>120432.35</v>
      </c>
      <c r="AK15" s="13">
        <v>105501.52</v>
      </c>
      <c r="AL15" s="14">
        <f t="shared" si="14"/>
        <v>87.60230951235279</v>
      </c>
      <c r="AM15" s="15">
        <f t="shared" si="15"/>
        <v>79.38413844996238</v>
      </c>
      <c r="AN15" s="16">
        <v>42200</v>
      </c>
      <c r="AO15" s="3">
        <v>40518.9</v>
      </c>
      <c r="AP15" s="13">
        <v>38698.66</v>
      </c>
      <c r="AQ15" s="14">
        <f>AP15/AO15*100</f>
        <v>95.50767666447017</v>
      </c>
      <c r="AR15" s="15">
        <f>AP15/AN15*100</f>
        <v>91.70298578199053</v>
      </c>
      <c r="AS15" s="15"/>
      <c r="AT15" s="19"/>
      <c r="AU15" s="13"/>
      <c r="AV15" s="14"/>
      <c r="AW15" s="15"/>
      <c r="AX15" s="15"/>
      <c r="AY15" s="19"/>
      <c r="AZ15" s="13"/>
      <c r="BA15" s="14"/>
      <c r="BB15" s="15"/>
      <c r="BC15" s="16"/>
      <c r="BD15" s="13"/>
      <c r="BE15" s="13"/>
      <c r="BF15" s="14"/>
      <c r="BG15" s="15"/>
      <c r="BH15" s="16"/>
      <c r="BI15" s="13"/>
      <c r="BJ15" s="13"/>
      <c r="BK15" s="14"/>
      <c r="BL15" s="15"/>
      <c r="BM15" s="13"/>
      <c r="BN15" s="15"/>
      <c r="BO15" s="13"/>
      <c r="BP15" s="14"/>
      <c r="BQ15" s="15"/>
      <c r="BR15" s="13"/>
      <c r="BS15" s="3"/>
      <c r="BT15" s="13"/>
      <c r="BU15" s="14"/>
      <c r="BV15" s="15"/>
      <c r="BW15" s="16">
        <v>2300</v>
      </c>
      <c r="BX15" s="3"/>
      <c r="BY15" s="13">
        <v>2334.8</v>
      </c>
      <c r="BZ15" s="14"/>
      <c r="CA15" s="15"/>
      <c r="CB15" s="16"/>
      <c r="CC15" s="13"/>
      <c r="CD15" s="13"/>
      <c r="CE15" s="14"/>
      <c r="CF15" s="15"/>
      <c r="CG15" s="16">
        <v>112223</v>
      </c>
      <c r="CH15" s="13"/>
      <c r="CI15" s="13">
        <v>112223</v>
      </c>
      <c r="CJ15" s="14"/>
      <c r="CK15" s="15">
        <f>CI15/CG15*100</f>
        <v>100</v>
      </c>
      <c r="CL15" s="20"/>
      <c r="CM15" s="3"/>
      <c r="CN15" s="16"/>
      <c r="CO15" s="14"/>
      <c r="CP15" s="15"/>
    </row>
    <row r="16" spans="1:94" s="25" customFormat="1" ht="25.5" customHeight="1">
      <c r="A16" s="22" t="s">
        <v>32</v>
      </c>
      <c r="B16" s="10">
        <f t="shared" si="0"/>
        <v>1713500</v>
      </c>
      <c r="C16" s="10">
        <f t="shared" si="1"/>
        <v>1346668.6400000001</v>
      </c>
      <c r="D16" s="11">
        <f t="shared" si="2"/>
        <v>78.59169185876861</v>
      </c>
      <c r="E16" s="12">
        <v>69000</v>
      </c>
      <c r="F16" s="3">
        <v>63854.68</v>
      </c>
      <c r="G16" s="13">
        <v>61008.45</v>
      </c>
      <c r="H16" s="14">
        <f t="shared" si="3"/>
        <v>95.54264464249135</v>
      </c>
      <c r="I16" s="15">
        <f t="shared" si="4"/>
        <v>88.41804347826087</v>
      </c>
      <c r="J16" s="16">
        <v>256200</v>
      </c>
      <c r="K16" s="17">
        <v>210571.96</v>
      </c>
      <c r="L16" s="13">
        <v>237938.71</v>
      </c>
      <c r="M16" s="14">
        <f t="shared" si="5"/>
        <v>112.99638850300866</v>
      </c>
      <c r="N16" s="15">
        <f t="shared" si="6"/>
        <v>92.87225214676033</v>
      </c>
      <c r="O16" s="16">
        <v>126000</v>
      </c>
      <c r="P16" s="2">
        <v>239630.1</v>
      </c>
      <c r="Q16" s="13">
        <v>126317.26</v>
      </c>
      <c r="R16" s="14">
        <f t="shared" si="7"/>
        <v>52.713436250287415</v>
      </c>
      <c r="S16" s="15">
        <f t="shared" si="8"/>
        <v>100.25179365079364</v>
      </c>
      <c r="T16" s="16">
        <v>260000</v>
      </c>
      <c r="U16" s="3">
        <v>225739.96</v>
      </c>
      <c r="V16" s="13">
        <v>119263.65</v>
      </c>
      <c r="W16" s="14">
        <f t="shared" si="9"/>
        <v>52.832316440562856</v>
      </c>
      <c r="X16" s="15">
        <f t="shared" si="10"/>
        <v>45.87063461538462</v>
      </c>
      <c r="Y16" s="16">
        <v>550000</v>
      </c>
      <c r="Z16" s="23">
        <v>434289.27</v>
      </c>
      <c r="AA16" s="13">
        <v>403869.85</v>
      </c>
      <c r="AB16" s="14">
        <f t="shared" si="11"/>
        <v>92.99558563811627</v>
      </c>
      <c r="AC16" s="15">
        <f t="shared" si="12"/>
        <v>73.43088181818182</v>
      </c>
      <c r="AD16" s="16">
        <v>1100</v>
      </c>
      <c r="AE16" s="18">
        <v>2000</v>
      </c>
      <c r="AF16" s="16">
        <v>1100</v>
      </c>
      <c r="AG16" s="14">
        <f>AF16/AE16*100</f>
        <v>55.00000000000001</v>
      </c>
      <c r="AH16" s="15">
        <f t="shared" si="13"/>
        <v>100</v>
      </c>
      <c r="AI16" s="16">
        <v>58700</v>
      </c>
      <c r="AJ16" s="3">
        <v>63099.4</v>
      </c>
      <c r="AK16" s="13">
        <v>44768.58</v>
      </c>
      <c r="AL16" s="14">
        <f t="shared" si="14"/>
        <v>70.94929587286092</v>
      </c>
      <c r="AM16" s="15">
        <f t="shared" si="15"/>
        <v>76.2667461669506</v>
      </c>
      <c r="AN16" s="16">
        <v>38900</v>
      </c>
      <c r="AO16" s="3">
        <v>33716.8</v>
      </c>
      <c r="AP16" s="13">
        <v>33716.8</v>
      </c>
      <c r="AQ16" s="14">
        <f>AP16/AO16*100</f>
        <v>100</v>
      </c>
      <c r="AR16" s="15">
        <f>AP16/AN16*100</f>
        <v>86.67557840616968</v>
      </c>
      <c r="AS16" s="15"/>
      <c r="AT16" s="19"/>
      <c r="AU16" s="13"/>
      <c r="AV16" s="14"/>
      <c r="AW16" s="15"/>
      <c r="AX16" s="15"/>
      <c r="AY16" s="19"/>
      <c r="AZ16" s="13"/>
      <c r="BA16" s="14"/>
      <c r="BB16" s="15"/>
      <c r="BC16" s="16">
        <v>79500</v>
      </c>
      <c r="BD16" s="13">
        <v>108184.55</v>
      </c>
      <c r="BE16" s="13">
        <v>79549.23</v>
      </c>
      <c r="BF16" s="14">
        <f>BE16/BD16*100</f>
        <v>73.53104486731237</v>
      </c>
      <c r="BG16" s="15">
        <f>BE16/BC16*100</f>
        <v>100.06192452830187</v>
      </c>
      <c r="BH16" s="16"/>
      <c r="BI16" s="13"/>
      <c r="BJ16" s="13"/>
      <c r="BK16" s="14"/>
      <c r="BL16" s="15"/>
      <c r="BM16" s="16"/>
      <c r="BN16" s="13"/>
      <c r="BO16" s="13"/>
      <c r="BP16" s="14"/>
      <c r="BQ16" s="15"/>
      <c r="BR16" s="13"/>
      <c r="BS16" s="3"/>
      <c r="BT16" s="13"/>
      <c r="BU16" s="14"/>
      <c r="BV16" s="15"/>
      <c r="BW16" s="16">
        <v>3600</v>
      </c>
      <c r="BX16" s="3"/>
      <c r="BY16" s="13">
        <v>3636.11</v>
      </c>
      <c r="BZ16" s="14"/>
      <c r="CA16" s="15"/>
      <c r="CB16" s="16"/>
      <c r="CC16" s="13"/>
      <c r="CD16" s="13"/>
      <c r="CE16" s="14"/>
      <c r="CF16" s="15"/>
      <c r="CG16" s="16">
        <v>270500</v>
      </c>
      <c r="CH16" s="13"/>
      <c r="CI16" s="13">
        <v>235500</v>
      </c>
      <c r="CJ16" s="14"/>
      <c r="CK16" s="15">
        <f>CI16/CG16*100</f>
        <v>87.06099815157117</v>
      </c>
      <c r="CL16" s="20"/>
      <c r="CM16" s="3"/>
      <c r="CN16" s="16"/>
      <c r="CO16" s="14"/>
      <c r="CP16" s="15"/>
    </row>
    <row r="17" spans="1:94" s="25" customFormat="1" ht="24.75" customHeight="1">
      <c r="A17" s="22" t="s">
        <v>33</v>
      </c>
      <c r="B17" s="10">
        <f t="shared" si="0"/>
        <v>6585890</v>
      </c>
      <c r="C17" s="10">
        <f>G17+L17+Q17+V17+AA17+AK17+AP17+BE17+BO17+BT17+BY17+CI17+CN17+AF17+BJ17+AU17+AZ17+CD17</f>
        <v>5312951.3</v>
      </c>
      <c r="D17" s="11">
        <f t="shared" si="2"/>
        <v>80.67172849835026</v>
      </c>
      <c r="E17" s="12">
        <v>1494100</v>
      </c>
      <c r="F17" s="3">
        <v>1200714.5</v>
      </c>
      <c r="G17" s="13">
        <v>1166915.09</v>
      </c>
      <c r="H17" s="14">
        <f t="shared" si="3"/>
        <v>97.18505856304725</v>
      </c>
      <c r="I17" s="15">
        <f t="shared" si="4"/>
        <v>78.10153871896125</v>
      </c>
      <c r="J17" s="16">
        <v>618690</v>
      </c>
      <c r="K17" s="17">
        <v>505372.62</v>
      </c>
      <c r="L17" s="13">
        <v>574596.9</v>
      </c>
      <c r="M17" s="14">
        <f t="shared" si="5"/>
        <v>113.69767123513736</v>
      </c>
      <c r="N17" s="15">
        <f t="shared" si="6"/>
        <v>92.87315133588712</v>
      </c>
      <c r="O17" s="16">
        <v>142126</v>
      </c>
      <c r="P17" s="2">
        <v>12098.1</v>
      </c>
      <c r="Q17" s="13">
        <v>142786.09</v>
      </c>
      <c r="R17" s="14">
        <f t="shared" si="7"/>
        <v>1180.235656838677</v>
      </c>
      <c r="S17" s="15">
        <f t="shared" si="8"/>
        <v>100.46444000394017</v>
      </c>
      <c r="T17" s="16">
        <v>1900000</v>
      </c>
      <c r="U17" s="3">
        <v>1199460.34</v>
      </c>
      <c r="V17" s="13">
        <v>1320030.5</v>
      </c>
      <c r="W17" s="14">
        <f t="shared" si="9"/>
        <v>110.05203390051228</v>
      </c>
      <c r="X17" s="15">
        <f t="shared" si="10"/>
        <v>69.47528947368421</v>
      </c>
      <c r="Y17" s="16">
        <v>1767874</v>
      </c>
      <c r="Z17" s="3">
        <v>1248401.03</v>
      </c>
      <c r="AA17" s="13">
        <v>1387212.54</v>
      </c>
      <c r="AB17" s="14">
        <f t="shared" si="11"/>
        <v>111.1191441423274</v>
      </c>
      <c r="AC17" s="15">
        <f t="shared" si="12"/>
        <v>78.4678399026175</v>
      </c>
      <c r="AD17" s="16"/>
      <c r="AE17" s="18"/>
      <c r="AF17" s="16"/>
      <c r="AG17" s="14">
        <v>0</v>
      </c>
      <c r="AH17" s="15">
        <v>0</v>
      </c>
      <c r="AI17" s="16">
        <v>99000</v>
      </c>
      <c r="AJ17" s="3">
        <v>94753.85</v>
      </c>
      <c r="AK17" s="13">
        <v>106663.47</v>
      </c>
      <c r="AL17" s="14">
        <f t="shared" si="14"/>
        <v>112.56900906928846</v>
      </c>
      <c r="AM17" s="15">
        <f t="shared" si="15"/>
        <v>107.74087878787878</v>
      </c>
      <c r="AN17" s="16">
        <v>11900</v>
      </c>
      <c r="AO17" s="3">
        <v>6237.46</v>
      </c>
      <c r="AP17" s="13">
        <v>0</v>
      </c>
      <c r="AQ17" s="14">
        <f>AP17/AO17*100</f>
        <v>0</v>
      </c>
      <c r="AR17" s="15">
        <f>AP17/AN17*100</f>
        <v>0</v>
      </c>
      <c r="AS17" s="16">
        <v>287700</v>
      </c>
      <c r="AT17" s="3">
        <v>65512.32</v>
      </c>
      <c r="AU17" s="13">
        <v>230557.43</v>
      </c>
      <c r="AV17" s="14">
        <f>AU17/AT17*100</f>
        <v>351.92988128034546</v>
      </c>
      <c r="AW17" s="15">
        <f>AU17/AS17*100</f>
        <v>80.13814042405284</v>
      </c>
      <c r="AX17" s="15">
        <v>13300</v>
      </c>
      <c r="AY17" s="3">
        <v>-516.66</v>
      </c>
      <c r="AZ17" s="13">
        <v>15828.79</v>
      </c>
      <c r="BA17" s="14">
        <f>AZ17/AY17*100</f>
        <v>-3063.6763055007164</v>
      </c>
      <c r="BB17" s="15">
        <f>AZ17/AX17*100</f>
        <v>119.01345864661654</v>
      </c>
      <c r="BC17" s="16"/>
      <c r="BD17" s="20"/>
      <c r="BE17" s="13"/>
      <c r="BF17" s="14"/>
      <c r="BG17" s="15"/>
      <c r="BH17" s="16"/>
      <c r="BI17" s="13"/>
      <c r="BJ17" s="13"/>
      <c r="BK17" s="14"/>
      <c r="BL17" s="15"/>
      <c r="BM17" s="16"/>
      <c r="BN17" s="15"/>
      <c r="BO17" s="13"/>
      <c r="BP17" s="14"/>
      <c r="BQ17" s="15"/>
      <c r="BR17" s="16">
        <v>157500</v>
      </c>
      <c r="BS17" s="3">
        <v>3150</v>
      </c>
      <c r="BT17" s="13">
        <v>157500</v>
      </c>
      <c r="BU17" s="12">
        <f>BT17/BS17*100</f>
        <v>5000</v>
      </c>
      <c r="BV17" s="15">
        <f>BT17/BR17*100</f>
        <v>100</v>
      </c>
      <c r="BW17" s="16">
        <v>20000</v>
      </c>
      <c r="BX17" s="3">
        <v>4560.51</v>
      </c>
      <c r="BY17" s="13">
        <v>20078.49</v>
      </c>
      <c r="BZ17" s="14">
        <f>BY17/BX17*100</f>
        <v>440.26852259944616</v>
      </c>
      <c r="CA17" s="15"/>
      <c r="CB17" s="16">
        <v>50800</v>
      </c>
      <c r="CC17" s="13"/>
      <c r="CD17" s="16">
        <v>50870</v>
      </c>
      <c r="CE17" s="14"/>
      <c r="CF17" s="15">
        <f>CD17/CB17*100</f>
        <v>100.13779527559055</v>
      </c>
      <c r="CG17" s="16">
        <v>22900</v>
      </c>
      <c r="CH17" s="13"/>
      <c r="CI17" s="13">
        <v>139912</v>
      </c>
      <c r="CJ17" s="14"/>
      <c r="CK17" s="15">
        <f>CI17/CG17*100</f>
        <v>610.9694323144105</v>
      </c>
      <c r="CL17" s="20"/>
      <c r="CM17" s="3">
        <v>-620</v>
      </c>
      <c r="CN17" s="16"/>
      <c r="CO17" s="14"/>
      <c r="CP17" s="15"/>
    </row>
    <row r="18" spans="1:94" s="25" customFormat="1" ht="21.75" customHeight="1">
      <c r="A18" s="22" t="s">
        <v>34</v>
      </c>
      <c r="B18" s="10">
        <f t="shared" si="0"/>
        <v>2980995</v>
      </c>
      <c r="C18" s="10">
        <f>G18+L18+Q18+V18+AA18+AK18+AP18+BE18+BO18+BT18+BY18+CI18+CN18+AF18+BJ18</f>
        <v>2588091.1800000006</v>
      </c>
      <c r="D18" s="11">
        <f t="shared" si="2"/>
        <v>86.81970885560025</v>
      </c>
      <c r="E18" s="12">
        <v>264000</v>
      </c>
      <c r="F18" s="3">
        <v>240136.62</v>
      </c>
      <c r="G18" s="13">
        <v>262635.74</v>
      </c>
      <c r="H18" s="14">
        <f t="shared" si="3"/>
        <v>109.36929985938836</v>
      </c>
      <c r="I18" s="15">
        <f t="shared" si="4"/>
        <v>99.48323484848484</v>
      </c>
      <c r="J18" s="16">
        <v>700450</v>
      </c>
      <c r="K18" s="17">
        <v>571869.03</v>
      </c>
      <c r="L18" s="13">
        <v>650534.78</v>
      </c>
      <c r="M18" s="14">
        <f t="shared" si="5"/>
        <v>113.75590316545032</v>
      </c>
      <c r="N18" s="15">
        <f t="shared" si="6"/>
        <v>92.87383539153402</v>
      </c>
      <c r="O18" s="16">
        <v>170000</v>
      </c>
      <c r="P18" s="2">
        <v>269628.82</v>
      </c>
      <c r="Q18" s="13">
        <v>170915.89</v>
      </c>
      <c r="R18" s="14">
        <f t="shared" si="7"/>
        <v>63.38932536959514</v>
      </c>
      <c r="S18" s="15">
        <f t="shared" si="8"/>
        <v>100.53875882352943</v>
      </c>
      <c r="T18" s="16">
        <v>410000</v>
      </c>
      <c r="U18" s="3">
        <v>405677.74</v>
      </c>
      <c r="V18" s="13">
        <v>337083.13</v>
      </c>
      <c r="W18" s="14">
        <f t="shared" si="9"/>
        <v>83.09135472900239</v>
      </c>
      <c r="X18" s="15">
        <f t="shared" si="10"/>
        <v>82.21539756097562</v>
      </c>
      <c r="Y18" s="16">
        <v>1200000</v>
      </c>
      <c r="Z18" s="3">
        <v>1061124.39</v>
      </c>
      <c r="AA18" s="13">
        <v>939146.24</v>
      </c>
      <c r="AB18" s="14">
        <f t="shared" si="11"/>
        <v>88.50482081558789</v>
      </c>
      <c r="AC18" s="15">
        <f t="shared" si="12"/>
        <v>78.26218666666666</v>
      </c>
      <c r="AD18" s="16">
        <v>2100</v>
      </c>
      <c r="AE18" s="18">
        <v>4100</v>
      </c>
      <c r="AF18" s="16">
        <v>2200</v>
      </c>
      <c r="AG18" s="14">
        <f>AF18/AE18*100</f>
        <v>53.65853658536586</v>
      </c>
      <c r="AH18" s="15">
        <f>AF18/AD18*100</f>
        <v>104.76190476190477</v>
      </c>
      <c r="AI18" s="16">
        <v>95000</v>
      </c>
      <c r="AJ18" s="3">
        <v>74555.91</v>
      </c>
      <c r="AK18" s="13">
        <v>86056.91</v>
      </c>
      <c r="AL18" s="14">
        <f t="shared" si="14"/>
        <v>115.42600714014488</v>
      </c>
      <c r="AM18" s="15">
        <f t="shared" si="15"/>
        <v>90.58622105263159</v>
      </c>
      <c r="AN18" s="16"/>
      <c r="AO18" s="3"/>
      <c r="AP18" s="13"/>
      <c r="AQ18" s="14"/>
      <c r="AR18" s="15"/>
      <c r="AS18" s="16"/>
      <c r="AT18" s="19"/>
      <c r="AU18" s="13"/>
      <c r="AV18" s="14"/>
      <c r="AW18" s="15"/>
      <c r="AX18" s="15"/>
      <c r="AY18" s="19"/>
      <c r="AZ18" s="13"/>
      <c r="BA18" s="14"/>
      <c r="BB18" s="15"/>
      <c r="BC18" s="16"/>
      <c r="BD18" s="13">
        <v>18798.33</v>
      </c>
      <c r="BE18" s="13"/>
      <c r="BF18" s="14"/>
      <c r="BG18" s="15"/>
      <c r="BH18" s="16"/>
      <c r="BI18" s="13"/>
      <c r="BJ18" s="13"/>
      <c r="BK18" s="14"/>
      <c r="BL18" s="15"/>
      <c r="BM18" s="16"/>
      <c r="BN18" s="13"/>
      <c r="BO18" s="13"/>
      <c r="BP18" s="14"/>
      <c r="BQ18" s="15"/>
      <c r="BR18" s="13"/>
      <c r="BS18" s="3"/>
      <c r="BT18" s="13"/>
      <c r="BU18" s="14"/>
      <c r="BV18" s="15"/>
      <c r="BW18" s="16">
        <v>35900</v>
      </c>
      <c r="BX18" s="3">
        <v>6918.8</v>
      </c>
      <c r="BY18" s="13">
        <v>35973.49</v>
      </c>
      <c r="BZ18" s="14">
        <f>BY18/BX18*100</f>
        <v>519.9382840955079</v>
      </c>
      <c r="CA18" s="15"/>
      <c r="CB18" s="16"/>
      <c r="CC18" s="13"/>
      <c r="CD18" s="16"/>
      <c r="CE18" s="14"/>
      <c r="CF18" s="15"/>
      <c r="CG18" s="16">
        <v>103545</v>
      </c>
      <c r="CH18" s="13"/>
      <c r="CI18" s="13">
        <v>103545</v>
      </c>
      <c r="CJ18" s="14"/>
      <c r="CK18" s="15">
        <f>CI18/CG18*100</f>
        <v>100</v>
      </c>
      <c r="CL18" s="20"/>
      <c r="CM18" s="3">
        <v>0</v>
      </c>
      <c r="CN18" s="16"/>
      <c r="CO18" s="14"/>
      <c r="CP18" s="15"/>
    </row>
    <row r="19" spans="1:94" s="48" customFormat="1" ht="24.75" customHeight="1">
      <c r="A19" s="35" t="s">
        <v>35</v>
      </c>
      <c r="B19" s="36">
        <f>SUM(B10:B18)</f>
        <v>24872471</v>
      </c>
      <c r="C19" s="36">
        <f>SUM(C10:C18)</f>
        <v>21556701.23</v>
      </c>
      <c r="D19" s="37">
        <f t="shared" si="2"/>
        <v>86.66891693229837</v>
      </c>
      <c r="E19" s="38">
        <f>SUM(E10:E18)</f>
        <v>2472100</v>
      </c>
      <c r="F19" s="39">
        <f>SUM(F10:F18)</f>
        <v>2242784</v>
      </c>
      <c r="G19" s="39">
        <f>SUM(G10:G18)</f>
        <v>2155072.52</v>
      </c>
      <c r="H19" s="40">
        <f t="shared" si="3"/>
        <v>96.0891695321529</v>
      </c>
      <c r="I19" s="41">
        <f t="shared" si="4"/>
        <v>87.17578253306904</v>
      </c>
      <c r="J19" s="38">
        <f>SUM(J10:J18)</f>
        <v>4685110</v>
      </c>
      <c r="K19" s="42">
        <f>SUM(K10:K18)</f>
        <v>3825759.37</v>
      </c>
      <c r="L19" s="42">
        <f>SUM(L10:L18)</f>
        <v>4351242.3100000005</v>
      </c>
      <c r="M19" s="43">
        <f t="shared" si="5"/>
        <v>113.73538921764441</v>
      </c>
      <c r="N19" s="44">
        <f t="shared" si="6"/>
        <v>92.87385589665985</v>
      </c>
      <c r="O19" s="38">
        <f>SUM(O10:O18)</f>
        <v>1371400</v>
      </c>
      <c r="P19" s="45">
        <f>P18+P17+P16+P15+P14+P12+P11+P13+P10</f>
        <v>945998.2999999999</v>
      </c>
      <c r="Q19" s="45">
        <f>Q18+Q17+Q16+Q15+Q14+Q12+Q11+Q13+Q10</f>
        <v>1446491.01</v>
      </c>
      <c r="R19" s="43">
        <f t="shared" si="7"/>
        <v>152.9063012058267</v>
      </c>
      <c r="S19" s="44">
        <f t="shared" si="8"/>
        <v>105.47550021875456</v>
      </c>
      <c r="T19" s="38">
        <f>SUM(T10:T18)</f>
        <v>4324900</v>
      </c>
      <c r="U19" s="39">
        <f>SUM(U10:U18)</f>
        <v>3208201.91</v>
      </c>
      <c r="V19" s="39">
        <f>SUM(V10:V18)</f>
        <v>3113571.1799999997</v>
      </c>
      <c r="W19" s="41">
        <f t="shared" si="9"/>
        <v>97.05034992638602</v>
      </c>
      <c r="X19" s="41">
        <f t="shared" si="10"/>
        <v>71.99174963582973</v>
      </c>
      <c r="Y19" s="38">
        <f>SUM(Y10:Y18)</f>
        <v>7901774</v>
      </c>
      <c r="Z19" s="39">
        <f>SUM(Z10:Z18)</f>
        <v>6580394.869999999</v>
      </c>
      <c r="AA19" s="39">
        <f>SUM(AA10:AA18)</f>
        <v>6113082.640000001</v>
      </c>
      <c r="AB19" s="41">
        <f t="shared" si="11"/>
        <v>92.89841659608493</v>
      </c>
      <c r="AC19" s="41">
        <f t="shared" si="12"/>
        <v>77.36342041673174</v>
      </c>
      <c r="AD19" s="38">
        <f>SUM(AD10:AD18)</f>
        <v>27100</v>
      </c>
      <c r="AE19" s="38">
        <f>SUM(AE10:AE18)</f>
        <v>30530</v>
      </c>
      <c r="AF19" s="38">
        <f>SUM(AF10:AF18)</f>
        <v>28400</v>
      </c>
      <c r="AG19" s="44">
        <f>AF19/AE19*100</f>
        <v>93.02325581395348</v>
      </c>
      <c r="AH19" s="41">
        <f>AF19/AD19*100</f>
        <v>104.79704797047971</v>
      </c>
      <c r="AI19" s="38">
        <f>SUM(AI10:AI18)</f>
        <v>1226647</v>
      </c>
      <c r="AJ19" s="39">
        <f>SUM(AJ10:AJ18)</f>
        <v>1072264.0299999998</v>
      </c>
      <c r="AK19" s="39">
        <f>SUM(AK10:AK18)</f>
        <v>1182500.43</v>
      </c>
      <c r="AL19" s="41">
        <f t="shared" si="14"/>
        <v>110.28071416328311</v>
      </c>
      <c r="AM19" s="44">
        <f t="shared" si="15"/>
        <v>96.40103713619321</v>
      </c>
      <c r="AN19" s="38">
        <f>SUM(AN10:AN18)</f>
        <v>150300</v>
      </c>
      <c r="AO19" s="39">
        <f>SUM(AO10:AO18)</f>
        <v>130694.30000000002</v>
      </c>
      <c r="AP19" s="39">
        <f>SUM(AP10:AP18)</f>
        <v>125897.09000000001</v>
      </c>
      <c r="AQ19" s="41">
        <f>AP19/AO19*100</f>
        <v>96.32944206442056</v>
      </c>
      <c r="AR19" s="44">
        <f>AP19/AN19*100</f>
        <v>83.76386560212909</v>
      </c>
      <c r="AS19" s="38">
        <f>SUM(AS10:AS18)</f>
        <v>287700</v>
      </c>
      <c r="AT19" s="39">
        <f>SUM(AT10:AT18)</f>
        <v>65512.32</v>
      </c>
      <c r="AU19" s="39">
        <f>SUM(AU10:AU18)</f>
        <v>230557.43</v>
      </c>
      <c r="AV19" s="41"/>
      <c r="AW19" s="41">
        <f>AU19/AS19*100</f>
        <v>80.13814042405284</v>
      </c>
      <c r="AX19" s="40">
        <f>SUM(AX10:AX18)</f>
        <v>13300</v>
      </c>
      <c r="AY19" s="46">
        <f>AY17</f>
        <v>-516.66</v>
      </c>
      <c r="AZ19" s="40">
        <f>AZ17</f>
        <v>15828.79</v>
      </c>
      <c r="BA19" s="40">
        <f>BA17</f>
        <v>-3063.6763055007164</v>
      </c>
      <c r="BB19" s="41">
        <f>AZ19/AX19*100</f>
        <v>119.01345864661654</v>
      </c>
      <c r="BC19" s="38">
        <f>SUM(BC10:BC18)</f>
        <v>79500</v>
      </c>
      <c r="BD19" s="39">
        <f>SUM(BD10:BD18)</f>
        <v>126982.88</v>
      </c>
      <c r="BE19" s="39">
        <f>SUM(BE10:BE18)</f>
        <v>79549.23</v>
      </c>
      <c r="BF19" s="41">
        <v>0</v>
      </c>
      <c r="BG19" s="41">
        <f>BE19/BC19*100</f>
        <v>100.06192452830187</v>
      </c>
      <c r="BH19" s="38">
        <f>SUM(BH10:BH18)</f>
        <v>2600</v>
      </c>
      <c r="BI19" s="39">
        <f>SUM(BI10:BI18)</f>
        <v>0</v>
      </c>
      <c r="BJ19" s="39">
        <f>SUM(BJ10:BJ18)</f>
        <v>2734.34</v>
      </c>
      <c r="BK19" s="44"/>
      <c r="BL19" s="15">
        <v>0</v>
      </c>
      <c r="BM19" s="38">
        <f>SUM(BM10:BM18)</f>
        <v>57000</v>
      </c>
      <c r="BN19" s="38">
        <f>SUM(BN10:BN18)</f>
        <v>0</v>
      </c>
      <c r="BO19" s="38">
        <f>SUM(BO10:BO18)</f>
        <v>57000</v>
      </c>
      <c r="BP19" s="41"/>
      <c r="BQ19" s="41"/>
      <c r="BR19" s="47">
        <f>SUM(BR10:BR18)</f>
        <v>240012</v>
      </c>
      <c r="BS19" s="46">
        <f>SUM(BS10:BS18)</f>
        <v>24750</v>
      </c>
      <c r="BT19" s="46">
        <f>SUM(BT10:BT18)</f>
        <v>240079.16999999998</v>
      </c>
      <c r="BU19" s="41">
        <v>0</v>
      </c>
      <c r="BV19" s="41">
        <v>0</v>
      </c>
      <c r="BW19" s="38">
        <f>SUM(BW10:BW18)</f>
        <v>115700</v>
      </c>
      <c r="BX19" s="39">
        <f>SUM(BX10:BX18)</f>
        <v>34336.89000000001</v>
      </c>
      <c r="BY19" s="39">
        <f>SUM(BY10:BY18)</f>
        <v>116086.76999999999</v>
      </c>
      <c r="BZ19" s="41">
        <v>0</v>
      </c>
      <c r="CA19" s="15">
        <v>0</v>
      </c>
      <c r="CB19" s="38">
        <f>SUM(CB10:CB18)</f>
        <v>50800</v>
      </c>
      <c r="CC19" s="46">
        <f>CC17</f>
        <v>0</v>
      </c>
      <c r="CD19" s="47">
        <f>CD10+CD11+CD12+CD13+CD14+CD15+CD16+CD17+CD18</f>
        <v>50870</v>
      </c>
      <c r="CE19" s="41">
        <v>0</v>
      </c>
      <c r="CF19" s="41">
        <v>0</v>
      </c>
      <c r="CG19" s="38">
        <f>SUM(CG10:CG18)</f>
        <v>1866528</v>
      </c>
      <c r="CH19" s="46">
        <f>CH17</f>
        <v>0</v>
      </c>
      <c r="CI19" s="46">
        <f>CI10+CI11+CI12+CI13+CI14+CI15+CI16+CI17+CI18</f>
        <v>2247738.32</v>
      </c>
      <c r="CJ19" s="41">
        <v>0</v>
      </c>
      <c r="CK19" s="15">
        <f>CI19/CG19*100</f>
        <v>120.42349860275334</v>
      </c>
      <c r="CL19" s="39"/>
      <c r="CM19" s="39">
        <f>SUM(CM10:CM18)</f>
        <v>-620</v>
      </c>
      <c r="CN19" s="38">
        <f>SUM(CN10:CN18)</f>
        <v>0</v>
      </c>
      <c r="CO19" s="41"/>
      <c r="CP19" s="41"/>
    </row>
    <row r="38" ht="14.25" customHeight="1"/>
  </sheetData>
  <sheetProtection selectLockedCells="1" selectUnlockedCells="1"/>
  <mergeCells count="78">
    <mergeCell ref="CJ8:CK8"/>
    <mergeCell ref="CL8:CL9"/>
    <mergeCell ref="CM8:CN8"/>
    <mergeCell ref="CO8:CP8"/>
    <mergeCell ref="CC8:CD8"/>
    <mergeCell ref="CE8:CF8"/>
    <mergeCell ref="CG8:CG9"/>
    <mergeCell ref="CH8:CI8"/>
    <mergeCell ref="BW8:BW9"/>
    <mergeCell ref="BX8:BY8"/>
    <mergeCell ref="BZ8:CA8"/>
    <mergeCell ref="CB8:CB9"/>
    <mergeCell ref="BP8:BQ8"/>
    <mergeCell ref="BR8:BR9"/>
    <mergeCell ref="BS8:BT8"/>
    <mergeCell ref="BU8:BV8"/>
    <mergeCell ref="BI8:BJ8"/>
    <mergeCell ref="BK8:BL8"/>
    <mergeCell ref="BM8:BM9"/>
    <mergeCell ref="BN8:BO8"/>
    <mergeCell ref="BC8:BC9"/>
    <mergeCell ref="BD8:BE8"/>
    <mergeCell ref="BF8:BG8"/>
    <mergeCell ref="BH8:BH9"/>
    <mergeCell ref="AV8:AW8"/>
    <mergeCell ref="AX8:AX9"/>
    <mergeCell ref="AY8:AZ8"/>
    <mergeCell ref="BA8:BB8"/>
    <mergeCell ref="AO8:AP8"/>
    <mergeCell ref="AQ8:AR8"/>
    <mergeCell ref="AS8:AS9"/>
    <mergeCell ref="AT8:AU8"/>
    <mergeCell ref="AI8:AI9"/>
    <mergeCell ref="AJ8:AK8"/>
    <mergeCell ref="AL8:AM8"/>
    <mergeCell ref="AN8:AN9"/>
    <mergeCell ref="AB8:AC8"/>
    <mergeCell ref="AD8:AD9"/>
    <mergeCell ref="AE8:AF8"/>
    <mergeCell ref="AG8:AH8"/>
    <mergeCell ref="U8:V8"/>
    <mergeCell ref="W8:X8"/>
    <mergeCell ref="Y8:Y9"/>
    <mergeCell ref="Z8:AA8"/>
    <mergeCell ref="O8:O9"/>
    <mergeCell ref="P8:Q8"/>
    <mergeCell ref="R8:S8"/>
    <mergeCell ref="T8:T9"/>
    <mergeCell ref="H8:I8"/>
    <mergeCell ref="J8:J9"/>
    <mergeCell ref="K8:L8"/>
    <mergeCell ref="M8:N8"/>
    <mergeCell ref="B8:B9"/>
    <mergeCell ref="C8:C9"/>
    <mergeCell ref="E8:E9"/>
    <mergeCell ref="F8:G8"/>
    <mergeCell ref="CG7:CK7"/>
    <mergeCell ref="CL7:CP7"/>
    <mergeCell ref="BC7:BG7"/>
    <mergeCell ref="BH7:BL7"/>
    <mergeCell ref="BM7:BQ7"/>
    <mergeCell ref="BR7:BV7"/>
    <mergeCell ref="AS7:AW7"/>
    <mergeCell ref="AX7:BB7"/>
    <mergeCell ref="B3:AI3"/>
    <mergeCell ref="A6:A9"/>
    <mergeCell ref="B6:D7"/>
    <mergeCell ref="E6:CP6"/>
    <mergeCell ref="E7:I7"/>
    <mergeCell ref="J7:N7"/>
    <mergeCell ref="BW7:CA7"/>
    <mergeCell ref="CB7:CF7"/>
    <mergeCell ref="O7:S7"/>
    <mergeCell ref="T7:X7"/>
    <mergeCell ref="Y7:AC7"/>
    <mergeCell ref="AD7:AH7"/>
    <mergeCell ref="AI7:AM7"/>
    <mergeCell ref="AN7:AR7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1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Теллина</dc:creator>
  <cp:keywords/>
  <dc:description/>
  <cp:lastModifiedBy>Заместитель</cp:lastModifiedBy>
  <cp:lastPrinted>2021-12-03T10:49:21Z</cp:lastPrinted>
  <dcterms:created xsi:type="dcterms:W3CDTF">2021-12-03T11:58:41Z</dcterms:created>
  <dcterms:modified xsi:type="dcterms:W3CDTF">2021-12-04T10:34:14Z</dcterms:modified>
  <cp:category/>
  <cp:version/>
  <cp:contentType/>
  <cp:contentStatus/>
</cp:coreProperties>
</file>