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572" windowHeight="7320" activeTab="0"/>
  </bookViews>
  <sheets>
    <sheet name="Рындино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<sst xmlns="http://schemas.openxmlformats.org/spreadsheetml/2006/main" count="71" uniqueCount="71">
  <si>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Наименование  доходов</t>
  </si>
  <si>
    <t>%</t>
  </si>
  <si>
    <t>Налог на имущество физических лиц</t>
  </si>
  <si>
    <t>В С Е Г О   Д О Х О Д О В</t>
  </si>
  <si>
    <t>Коды Бюджетной классификации</t>
  </si>
  <si>
    <t>Земельный налог</t>
  </si>
  <si>
    <t>Отклонение   от   годового   плана</t>
  </si>
  <si>
    <t>182 1 06 01030 10 0000 110</t>
  </si>
  <si>
    <t>Налог на доходы физических лиц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</si>
  <si>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</si>
  <si>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Итого собственных доходов</t>
  </si>
  <si>
    <t>182 1 01 02000 01 0000 110</t>
  </si>
  <si>
    <t>182 1 06 06000 10 0000 110</t>
  </si>
  <si>
    <t>Государственная пошлина</t>
  </si>
  <si>
    <t>0104</t>
  </si>
  <si>
    <t>0203</t>
  </si>
  <si>
    <t>0502</t>
  </si>
  <si>
    <t>Коммунальное хозяйство</t>
  </si>
  <si>
    <t>0503</t>
  </si>
  <si>
    <t>Благоустройство</t>
  </si>
  <si>
    <t>0505</t>
  </si>
  <si>
    <t>0801</t>
  </si>
  <si>
    <t>Культура</t>
  </si>
  <si>
    <t>Утверждено на год</t>
  </si>
  <si>
    <t>ДОХОДЫ</t>
  </si>
  <si>
    <t>В С Е Г О    Р А С Х О Д О В</t>
  </si>
  <si>
    <t>Р А С Х О Д Ы</t>
  </si>
  <si>
    <t>фактическое исполнение</t>
  </si>
  <si>
    <t>Национальная оборона</t>
  </si>
  <si>
    <t>Другие вопросы в области жилищно-коммунального хозяйства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</si>
  <si>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</si>
  <si>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182 1 05 03000 01 0000 110</t>
  </si>
  <si>
    <t xml:space="preserve"> Итого безвозмездные поступления от других бюджетов бюджетной системы РФ </t>
  </si>
  <si>
    <t>993 1 08 04020 01 0000 110</t>
  </si>
  <si>
    <t>Дефицит</t>
  </si>
  <si>
    <t>0111</t>
  </si>
  <si>
    <t>Резервные фонды</t>
  </si>
  <si>
    <t>0409</t>
  </si>
  <si>
    <t>Дорожное хозяйство</t>
  </si>
  <si>
    <t>Субвенции бюджетам поселений на выполнение передаваемых полномочий субъектов Российской Федерации</t>
  </si>
  <si>
    <t>Дотации на выравнивание бюджетной обеспеченности</t>
  </si>
  <si>
    <t>Единый сельскохозяйственный налог</t>
  </si>
  <si>
    <t>100 1 03 02200 01 0000 110</t>
  </si>
  <si>
    <t>Доходы от уплаты акцизов на нефтепродукты, подлежащие распределению между бюджетами субъектов Российиской Федерации и местными бюджетами с учетом установленных дифференцированных нормативов отчислений в местные бюджеты</t>
  </si>
  <si>
    <t>993 1 11 05035 10 0000 120</t>
  </si>
  <si>
    <t>Доходы от сдачи в аренду имущества</t>
  </si>
  <si>
    <t>993 2 02 20216 10 0000 150</t>
  </si>
  <si>
    <t>Субсидии бюджетам поселений на осуществление дорожной деятельности</t>
  </si>
  <si>
    <t>993 2 02 15001 10 0000 150</t>
  </si>
  <si>
    <t>993 2 02 30024 10 0000 150</t>
  </si>
  <si>
    <t>993 2 02 35118 10 0000 150</t>
  </si>
  <si>
    <t>0310</t>
  </si>
  <si>
    <t>1102</t>
  </si>
  <si>
    <t>Массовый спорт</t>
  </si>
  <si>
    <t xml:space="preserve">                                            Исполнение бюджета Рындинского сельского поселения</t>
  </si>
  <si>
    <t>993 2 02 29999 10 0000 150</t>
  </si>
  <si>
    <t>Прочие субсидии бюджетам сельских поселений</t>
  </si>
  <si>
    <t>0405</t>
  </si>
  <si>
    <t>Сельское хозяйство и рыболовство</t>
  </si>
  <si>
    <t>Защита населения и территории от чрезвычайных ситуаций природного и техногенного характера, пожарная безопасность</t>
  </si>
  <si>
    <t>Цивильского района на 01 июля 2021 года (тыс. рублей)</t>
  </si>
  <si>
    <t>993 2 02 15002 10 0000 150</t>
  </si>
  <si>
    <t>Дотации бюджетам сельских поселений на поддержку мер по обеспечению сбалансированности бюджетов</t>
  </si>
  <si>
    <t>0107</t>
  </si>
  <si>
    <t>Обеспечение проведения выборов и референдумов</t>
  </si>
  <si>
    <t>0113</t>
  </si>
  <si>
    <t>Другие общегосударственные вопросы</t>
  </si>
  <si>
    <t>0804</t>
  </si>
  <si>
    <t>Другие вопросы в области культуры, кинематографии</t>
  </si>
  <si>
    <t>0412</t>
  </si>
  <si>
    <t>Другие вопросы в области национальной экономики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</si>
</sst>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#,##0.0"/>
    <numFmt numFmtId="169" formatCode="0.00;[Red]0.00"/>
    <numFmt numFmtId="170" formatCode="0.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170" fontId="0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68" fontId="0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0" fillId="33" borderId="10" xfId="0" applyNumberFormat="1" applyFont="1" applyFill="1" applyBorder="1" applyAlignment="1">
      <alignment horizontal="left" vertical="top" wrapText="1"/>
    </xf>
    <xf numFmtId="49" fontId="0" fillId="33" borderId="0" xfId="0" applyNumberFormat="1" applyFont="1" applyFill="1" applyBorder="1" applyAlignment="1">
      <alignment horizontal="left" vertical="top" wrapText="1"/>
    </xf>
    <xf numFmtId="4" fontId="0" fillId="0" borderId="0" xfId="0" applyNumberFormat="1" applyFont="1" applyAlignment="1">
      <alignment/>
    </xf>
    <xf numFmtId="3" fontId="0" fillId="0" borderId="10" xfId="0" applyNumberFormat="1" applyFont="1" applyFill="1" applyBorder="1" applyAlignment="1">
      <alignment horizontal="left" vertical="top" wrapText="1"/>
    </xf>
    <xf numFmtId="168" fontId="0" fillId="0" borderId="10" xfId="0" applyNumberFormat="1" applyFont="1" applyFill="1" applyBorder="1" applyAlignment="1">
      <alignment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1" fontId="3" fillId="34" borderId="10" xfId="0" applyNumberFormat="1" applyFont="1" applyFill="1" applyBorder="1" applyAlignment="1">
      <alignment horizontal="left" vertical="top" wrapText="1"/>
    </xf>
    <xf numFmtId="3" fontId="3" fillId="34" borderId="10" xfId="0" applyNumberFormat="1" applyFont="1" applyFill="1" applyBorder="1" applyAlignment="1">
      <alignment horizontal="left" vertical="top" wrapText="1"/>
    </xf>
    <xf numFmtId="168" fontId="3" fillId="34" borderId="10" xfId="0" applyNumberFormat="1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/>
    </xf>
    <xf numFmtId="170" fontId="0" fillId="0" borderId="10" xfId="0" applyNumberFormat="1" applyFont="1" applyFill="1" applyBorder="1" applyAlignment="1">
      <alignment/>
    </xf>
    <xf numFmtId="170" fontId="3" fillId="34" borderId="10" xfId="0" applyNumberFormat="1" applyFont="1" applyFill="1" applyBorder="1" applyAlignment="1">
      <alignment/>
    </xf>
    <xf numFmtId="168" fontId="3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3" fontId="3" fillId="34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 horizontal="left" vertical="top" wrapText="1"/>
    </xf>
    <xf numFmtId="49" fontId="0" fillId="33" borderId="10" xfId="0" applyNumberFormat="1" applyFont="1" applyFill="1" applyBorder="1" applyAlignment="1">
      <alignment horizontal="left" vertical="top" wrapText="1"/>
    </xf>
    <xf numFmtId="3" fontId="3" fillId="0" borderId="11" xfId="0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27">
      <selection activeCell="D39" sqref="D39"/>
    </sheetView>
  </sheetViews>
  <sheetFormatPr defaultColWidth="9.00390625" defaultRowHeight="12.75"/>
  <cols>
    <col min="1" max="1" width="29.875" style="0" customWidth="1"/>
    <col min="2" max="2" width="38.125" style="0" customWidth="1"/>
    <col min="3" max="3" width="12.125" style="0" customWidth="1"/>
    <col min="4" max="4" width="13.375" style="0" customWidth="1"/>
    <col min="5" max="5" width="12.875" style="0" customWidth="1"/>
    <col min="6" max="6" width="8.625" style="0" bestFit="1" customWidth="1"/>
  </cols>
  <sheetData>
    <row r="1" spans="1:7" ht="12.75">
      <c r="A1" s="28" t="s">
        <v>54</v>
      </c>
      <c r="B1" s="28"/>
      <c r="C1" s="28"/>
      <c r="D1" s="28"/>
      <c r="E1" s="28"/>
      <c r="F1" s="28"/>
      <c r="G1" s="4"/>
    </row>
    <row r="2" spans="1:7" ht="12.75">
      <c r="A2" s="1"/>
      <c r="B2" s="29" t="s">
        <v>60</v>
      </c>
      <c r="C2" s="30"/>
      <c r="D2" s="30"/>
      <c r="E2" s="30"/>
      <c r="F2" s="30"/>
      <c r="G2" s="30"/>
    </row>
    <row r="3" spans="1:7" ht="12.75">
      <c r="A3" s="2"/>
      <c r="B3" s="2"/>
      <c r="C3" s="2"/>
      <c r="D3" s="2"/>
      <c r="E3" s="2"/>
      <c r="F3" s="2"/>
      <c r="G3" s="4"/>
    </row>
    <row r="4" spans="1:7" ht="12.75" customHeight="1">
      <c r="A4" s="31" t="s">
        <v>4</v>
      </c>
      <c r="B4" s="31" t="s">
        <v>0</v>
      </c>
      <c r="C4" s="32" t="s">
        <v>23</v>
      </c>
      <c r="D4" s="32" t="s">
        <v>27</v>
      </c>
      <c r="E4" s="32" t="s">
        <v>6</v>
      </c>
      <c r="F4" s="32" t="s">
        <v>1</v>
      </c>
      <c r="G4" s="4"/>
    </row>
    <row r="5" spans="1:7" ht="12.75">
      <c r="A5" s="31"/>
      <c r="B5" s="31"/>
      <c r="C5" s="32"/>
      <c r="D5" s="32"/>
      <c r="E5" s="32"/>
      <c r="F5" s="32"/>
      <c r="G5" s="4"/>
    </row>
    <row r="6" spans="1:7" ht="12.75">
      <c r="A6" s="31"/>
      <c r="B6" s="31"/>
      <c r="C6" s="32"/>
      <c r="D6" s="32"/>
      <c r="E6" s="32"/>
      <c r="F6" s="32"/>
      <c r="G6" s="4"/>
    </row>
    <row r="7" spans="1:7" ht="12.75">
      <c r="A7" s="31"/>
      <c r="B7" s="31"/>
      <c r="C7" s="32"/>
      <c r="D7" s="32"/>
      <c r="E7" s="32"/>
      <c r="F7" s="32"/>
      <c r="G7" s="4"/>
    </row>
    <row r="8" spans="1:7" ht="12.75">
      <c r="A8" s="31"/>
      <c r="B8" s="31"/>
      <c r="C8" s="32"/>
      <c r="D8" s="32"/>
      <c r="E8" s="32"/>
      <c r="F8" s="32"/>
      <c r="G8" s="4"/>
    </row>
    <row r="9" spans="1:7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4"/>
    </row>
    <row r="10" spans="1:7" ht="12.75">
      <c r="A10" s="6"/>
      <c r="B10" s="7" t="s">
        <v>24</v>
      </c>
      <c r="C10" s="7"/>
      <c r="D10" s="7"/>
      <c r="E10" s="7"/>
      <c r="F10" s="7"/>
      <c r="G10" s="4"/>
    </row>
    <row r="11" spans="1:7" ht="105">
      <c r="A11" s="13" t="s">
        <v>42</v>
      </c>
      <c r="B11" s="13" t="s">
        <v>43</v>
      </c>
      <c r="C11" s="14">
        <v>515.9</v>
      </c>
      <c r="D11" s="14">
        <v>269.3</v>
      </c>
      <c r="E11" s="14">
        <f aca="true" t="shared" si="0" ref="E11:E16">SUM(C11-D11)</f>
        <v>246.59999999999997</v>
      </c>
      <c r="F11" s="14">
        <f aca="true" t="shared" si="1" ref="F11:F17">D11/C11*100</f>
        <v>52.20003876720295</v>
      </c>
      <c r="G11" s="4"/>
    </row>
    <row r="12" spans="1:7" ht="12.75">
      <c r="A12" s="13" t="s">
        <v>11</v>
      </c>
      <c r="B12" s="13" t="s">
        <v>8</v>
      </c>
      <c r="C12" s="8">
        <v>45.9</v>
      </c>
      <c r="D12" s="8">
        <v>33.4</v>
      </c>
      <c r="E12" s="8">
        <f t="shared" si="0"/>
        <v>12.5</v>
      </c>
      <c r="F12" s="8">
        <f t="shared" si="1"/>
        <v>72.76688453159042</v>
      </c>
      <c r="G12" s="4"/>
    </row>
    <row r="13" spans="1:7" ht="12.75">
      <c r="A13" s="13" t="s">
        <v>31</v>
      </c>
      <c r="B13" s="13" t="s">
        <v>41</v>
      </c>
      <c r="C13" s="8">
        <v>0</v>
      </c>
      <c r="D13" s="8">
        <v>0.1</v>
      </c>
      <c r="E13" s="8">
        <f t="shared" si="0"/>
        <v>-0.1</v>
      </c>
      <c r="F13" s="8" t="e">
        <f t="shared" si="1"/>
        <v>#DIV/0!</v>
      </c>
      <c r="G13" s="4"/>
    </row>
    <row r="14" spans="1:7" ht="12.75">
      <c r="A14" s="15" t="s">
        <v>7</v>
      </c>
      <c r="B14" s="13" t="s">
        <v>2</v>
      </c>
      <c r="C14" s="8">
        <v>250</v>
      </c>
      <c r="D14" s="8">
        <v>3.7</v>
      </c>
      <c r="E14" s="8">
        <f t="shared" si="0"/>
        <v>246.3</v>
      </c>
      <c r="F14" s="8">
        <f t="shared" si="1"/>
        <v>1.48</v>
      </c>
      <c r="G14" s="4"/>
    </row>
    <row r="15" spans="1:7" ht="12.75">
      <c r="A15" s="15" t="s">
        <v>12</v>
      </c>
      <c r="B15" s="13" t="s">
        <v>5</v>
      </c>
      <c r="C15" s="8">
        <v>899</v>
      </c>
      <c r="D15" s="8">
        <v>108</v>
      </c>
      <c r="E15" s="8">
        <f t="shared" si="0"/>
        <v>791</v>
      </c>
      <c r="F15" s="8">
        <f t="shared" si="1"/>
        <v>12.013348164627363</v>
      </c>
      <c r="G15" s="4"/>
    </row>
    <row r="16" spans="1:7" ht="12.75">
      <c r="A16" s="15" t="s">
        <v>33</v>
      </c>
      <c r="B16" s="13" t="s">
        <v>13</v>
      </c>
      <c r="C16" s="8">
        <v>6.7</v>
      </c>
      <c r="D16" s="8">
        <v>2.6</v>
      </c>
      <c r="E16" s="8">
        <f t="shared" si="0"/>
        <v>4.1</v>
      </c>
      <c r="F16" s="8">
        <f t="shared" si="1"/>
        <v>38.80597014925373</v>
      </c>
      <c r="G16" s="4"/>
    </row>
    <row r="17" spans="1:7" ht="12.75">
      <c r="A17" s="25" t="s">
        <v>44</v>
      </c>
      <c r="B17" s="26" t="s">
        <v>45</v>
      </c>
      <c r="C17" s="8">
        <v>40</v>
      </c>
      <c r="D17" s="8">
        <v>19.4</v>
      </c>
      <c r="E17" s="8">
        <f>C17-D17</f>
        <v>20.6</v>
      </c>
      <c r="F17" s="8">
        <f t="shared" si="1"/>
        <v>48.5</v>
      </c>
      <c r="G17" s="4"/>
    </row>
    <row r="18" spans="1:7" ht="12.75">
      <c r="A18" s="16"/>
      <c r="B18" s="17" t="s">
        <v>10</v>
      </c>
      <c r="C18" s="18">
        <f>SUM(C11:C17)</f>
        <v>1757.5</v>
      </c>
      <c r="D18" s="18">
        <f>SUM(D11:D17)</f>
        <v>436.5</v>
      </c>
      <c r="E18" s="18">
        <f>C18-D18</f>
        <v>1321</v>
      </c>
      <c r="F18" s="18">
        <f aca="true" t="shared" si="2" ref="F18:F27">D18/C18*100</f>
        <v>24.836415362731152</v>
      </c>
      <c r="G18" s="4"/>
    </row>
    <row r="19" spans="1:7" ht="26.25">
      <c r="A19" s="25" t="s">
        <v>48</v>
      </c>
      <c r="B19" s="13" t="s">
        <v>40</v>
      </c>
      <c r="C19" s="14">
        <v>3676.5</v>
      </c>
      <c r="D19" s="14">
        <v>1838.3</v>
      </c>
      <c r="E19" s="14">
        <f>SUM(C19-D19)</f>
        <v>1838.2</v>
      </c>
      <c r="F19" s="14">
        <f t="shared" si="2"/>
        <v>50.00135998912009</v>
      </c>
      <c r="G19" s="4"/>
    </row>
    <row r="20" spans="1:7" ht="39">
      <c r="A20" s="25" t="s">
        <v>61</v>
      </c>
      <c r="B20" s="26" t="s">
        <v>62</v>
      </c>
      <c r="C20" s="14">
        <v>129</v>
      </c>
      <c r="D20" s="14">
        <v>5</v>
      </c>
      <c r="E20" s="14">
        <f>SUM(C20-D20)</f>
        <v>124</v>
      </c>
      <c r="F20" s="14">
        <f>D20/C20*100</f>
        <v>3.875968992248062</v>
      </c>
      <c r="G20" s="4"/>
    </row>
    <row r="21" spans="1:7" ht="30" customHeight="1">
      <c r="A21" s="25" t="s">
        <v>46</v>
      </c>
      <c r="B21" s="13" t="s">
        <v>47</v>
      </c>
      <c r="C21" s="14">
        <v>454.4</v>
      </c>
      <c r="D21" s="14">
        <v>0</v>
      </c>
      <c r="E21" s="14">
        <f>SUM(C21-D21)</f>
        <v>454.4</v>
      </c>
      <c r="F21" s="14">
        <f t="shared" si="2"/>
        <v>0</v>
      </c>
      <c r="G21" s="4"/>
    </row>
    <row r="22" spans="1:7" ht="54" customHeight="1">
      <c r="A22" s="25" t="s">
        <v>55</v>
      </c>
      <c r="B22" s="26" t="s">
        <v>56</v>
      </c>
      <c r="C22" s="14">
        <v>4613.6</v>
      </c>
      <c r="D22" s="14">
        <v>328.7</v>
      </c>
      <c r="E22" s="14">
        <f>SUM(C22-D22)</f>
        <v>4284.900000000001</v>
      </c>
      <c r="F22" s="14">
        <f>D22/C22*100</f>
        <v>7.124588174093982</v>
      </c>
      <c r="G22" s="4"/>
    </row>
    <row r="23" spans="1:7" ht="48" customHeight="1">
      <c r="A23" s="25" t="s">
        <v>49</v>
      </c>
      <c r="B23" s="13" t="s">
        <v>39</v>
      </c>
      <c r="C23" s="14">
        <v>11.7</v>
      </c>
      <c r="D23" s="14">
        <v>0</v>
      </c>
      <c r="E23" s="14">
        <f>SUM(C23-D23)</f>
        <v>11.7</v>
      </c>
      <c r="F23" s="14">
        <f t="shared" si="2"/>
        <v>0</v>
      </c>
      <c r="G23" s="4"/>
    </row>
    <row r="24" spans="1:7" ht="66">
      <c r="A24" s="25" t="s">
        <v>50</v>
      </c>
      <c r="B24" s="13" t="s">
        <v>9</v>
      </c>
      <c r="C24" s="14">
        <v>103.7</v>
      </c>
      <c r="D24" s="14">
        <v>51.8</v>
      </c>
      <c r="E24" s="14">
        <f>SUM(C24-D24)</f>
        <v>51.900000000000006</v>
      </c>
      <c r="F24" s="14">
        <f t="shared" si="2"/>
        <v>49.951783992285435</v>
      </c>
      <c r="G24" s="4"/>
    </row>
    <row r="25" spans="1:7" ht="39">
      <c r="A25" s="16"/>
      <c r="B25" s="17" t="s">
        <v>32</v>
      </c>
      <c r="C25" s="18">
        <f>SUM(C19:C24)</f>
        <v>8988.900000000001</v>
      </c>
      <c r="D25" s="18">
        <f>SUM(D19:D24)</f>
        <v>2223.8</v>
      </c>
      <c r="E25" s="18">
        <f>C25-D25</f>
        <v>6765.100000000001</v>
      </c>
      <c r="F25" s="18">
        <f t="shared" si="2"/>
        <v>24.739400816562647</v>
      </c>
      <c r="G25" s="4"/>
    </row>
    <row r="26" spans="1:7" ht="12.75">
      <c r="A26" s="9"/>
      <c r="B26" s="6"/>
      <c r="C26" s="8"/>
      <c r="D26" s="8"/>
      <c r="E26" s="8"/>
      <c r="F26" s="8"/>
      <c r="G26" s="4"/>
    </row>
    <row r="27" spans="1:7" ht="12.75">
      <c r="A27" s="17"/>
      <c r="B27" s="24" t="s">
        <v>3</v>
      </c>
      <c r="C27" s="18">
        <f>C18+C25</f>
        <v>10746.400000000001</v>
      </c>
      <c r="D27" s="18">
        <f>D18+D25</f>
        <v>2660.3</v>
      </c>
      <c r="E27" s="18">
        <f>C27-D27</f>
        <v>8086.100000000001</v>
      </c>
      <c r="F27" s="18">
        <f t="shared" si="2"/>
        <v>24.755266880071463</v>
      </c>
      <c r="G27" s="4"/>
    </row>
    <row r="28" spans="1:7" ht="12.75">
      <c r="A28" s="6"/>
      <c r="B28" s="7" t="s">
        <v>26</v>
      </c>
      <c r="C28" s="8"/>
      <c r="D28" s="8"/>
      <c r="E28" s="8"/>
      <c r="F28" s="8"/>
      <c r="G28" s="4"/>
    </row>
    <row r="29" spans="1:7" ht="69" customHeight="1">
      <c r="A29" s="5" t="s">
        <v>14</v>
      </c>
      <c r="B29" s="10" t="s">
        <v>30</v>
      </c>
      <c r="C29" s="20">
        <v>1371</v>
      </c>
      <c r="D29" s="20">
        <v>554.7</v>
      </c>
      <c r="E29" s="3">
        <f>C29-D29</f>
        <v>816.3</v>
      </c>
      <c r="F29" s="3">
        <f>D29/C29*100</f>
        <v>40.459518599562365</v>
      </c>
      <c r="G29" s="4"/>
    </row>
    <row r="30" spans="1:7" ht="28.5" customHeight="1">
      <c r="A30" s="5" t="s">
        <v>63</v>
      </c>
      <c r="B30" s="27" t="s">
        <v>64</v>
      </c>
      <c r="C30" s="20">
        <v>5</v>
      </c>
      <c r="D30" s="20"/>
      <c r="E30" s="3">
        <f>C30-D30</f>
        <v>5</v>
      </c>
      <c r="F30" s="3">
        <f>D30/C30*100</f>
        <v>0</v>
      </c>
      <c r="G30" s="4"/>
    </row>
    <row r="31" spans="1:7" ht="12.75">
      <c r="A31" s="5" t="s">
        <v>35</v>
      </c>
      <c r="B31" s="10" t="s">
        <v>36</v>
      </c>
      <c r="C31" s="20">
        <v>88</v>
      </c>
      <c r="D31" s="20">
        <v>0</v>
      </c>
      <c r="E31" s="3">
        <f>C31-D31</f>
        <v>88</v>
      </c>
      <c r="F31" s="3">
        <f aca="true" t="shared" si="3" ref="F31:F40">D31/C31*100</f>
        <v>0</v>
      </c>
      <c r="G31" s="4"/>
    </row>
    <row r="32" spans="1:7" ht="12.75">
      <c r="A32" s="5" t="s">
        <v>65</v>
      </c>
      <c r="B32" s="27" t="s">
        <v>66</v>
      </c>
      <c r="C32" s="20">
        <v>4</v>
      </c>
      <c r="D32" s="20">
        <v>4</v>
      </c>
      <c r="E32" s="3">
        <f>C32-D32</f>
        <v>0</v>
      </c>
      <c r="F32" s="3">
        <f>D32/C32*100</f>
        <v>100</v>
      </c>
      <c r="G32" s="4"/>
    </row>
    <row r="33" spans="1:7" ht="12.75">
      <c r="A33" s="5" t="s">
        <v>15</v>
      </c>
      <c r="B33" s="10" t="s">
        <v>28</v>
      </c>
      <c r="C33" s="20">
        <v>103.7</v>
      </c>
      <c r="D33" s="20">
        <v>36.7</v>
      </c>
      <c r="E33" s="3">
        <f aca="true" t="shared" si="4" ref="E33:E44">C33-D33</f>
        <v>67</v>
      </c>
      <c r="F33" s="3">
        <f t="shared" si="3"/>
        <v>35.39054966248795</v>
      </c>
      <c r="G33" s="4"/>
    </row>
    <row r="34" spans="1:7" ht="52.5">
      <c r="A34" s="5" t="s">
        <v>51</v>
      </c>
      <c r="B34" s="27" t="s">
        <v>59</v>
      </c>
      <c r="C34" s="20">
        <v>2</v>
      </c>
      <c r="D34" s="20">
        <v>0</v>
      </c>
      <c r="E34" s="3">
        <v>0</v>
      </c>
      <c r="F34" s="3">
        <v>100</v>
      </c>
      <c r="G34" s="4"/>
    </row>
    <row r="35" spans="1:7" ht="12.75">
      <c r="A35" s="5" t="s">
        <v>57</v>
      </c>
      <c r="B35" s="27" t="s">
        <v>58</v>
      </c>
      <c r="C35" s="20">
        <v>62.7</v>
      </c>
      <c r="D35" s="20">
        <v>0</v>
      </c>
      <c r="E35" s="3">
        <v>0</v>
      </c>
      <c r="F35" s="3">
        <v>100</v>
      </c>
      <c r="G35" s="4"/>
    </row>
    <row r="36" spans="1:7" ht="12.75">
      <c r="A36" s="5" t="s">
        <v>37</v>
      </c>
      <c r="B36" s="10" t="s">
        <v>38</v>
      </c>
      <c r="C36" s="20">
        <v>5350.1</v>
      </c>
      <c r="D36" s="20">
        <v>448.9</v>
      </c>
      <c r="E36" s="3">
        <f t="shared" si="4"/>
        <v>4901.200000000001</v>
      </c>
      <c r="F36" s="3">
        <f t="shared" si="3"/>
        <v>8.39049737388086</v>
      </c>
      <c r="G36" s="4"/>
    </row>
    <row r="37" spans="1:7" ht="26.25">
      <c r="A37" s="5" t="s">
        <v>69</v>
      </c>
      <c r="B37" s="27" t="s">
        <v>70</v>
      </c>
      <c r="C37" s="20">
        <v>80</v>
      </c>
      <c r="D37" s="20">
        <v>0</v>
      </c>
      <c r="E37" s="3">
        <f>C37-D37</f>
        <v>80</v>
      </c>
      <c r="F37" s="3">
        <f>D37/C37*100</f>
        <v>0</v>
      </c>
      <c r="G37" s="4"/>
    </row>
    <row r="38" spans="1:7" ht="12.75">
      <c r="A38" s="5" t="s">
        <v>16</v>
      </c>
      <c r="B38" s="10" t="s">
        <v>17</v>
      </c>
      <c r="C38" s="20">
        <v>2358.2</v>
      </c>
      <c r="D38" s="20">
        <v>51.1</v>
      </c>
      <c r="E38" s="3">
        <f t="shared" si="4"/>
        <v>2307.1</v>
      </c>
      <c r="F38" s="3">
        <f t="shared" si="3"/>
        <v>2.166906962937834</v>
      </c>
      <c r="G38" s="4"/>
    </row>
    <row r="39" spans="1:7" ht="12.75">
      <c r="A39" s="5" t="s">
        <v>18</v>
      </c>
      <c r="B39" s="10" t="s">
        <v>19</v>
      </c>
      <c r="C39" s="20">
        <v>233.3</v>
      </c>
      <c r="D39" s="20">
        <v>100</v>
      </c>
      <c r="E39" s="3">
        <f t="shared" si="4"/>
        <v>133.3</v>
      </c>
      <c r="F39" s="3">
        <f t="shared" si="3"/>
        <v>42.86326618088298</v>
      </c>
      <c r="G39" s="4"/>
    </row>
    <row r="40" spans="1:7" ht="26.25">
      <c r="A40" s="5" t="s">
        <v>20</v>
      </c>
      <c r="B40" s="10" t="s">
        <v>29</v>
      </c>
      <c r="C40" s="20">
        <v>0.1</v>
      </c>
      <c r="D40" s="20">
        <v>0</v>
      </c>
      <c r="E40" s="3">
        <f t="shared" si="4"/>
        <v>0.1</v>
      </c>
      <c r="F40" s="3">
        <f t="shared" si="3"/>
        <v>0</v>
      </c>
      <c r="G40" s="4"/>
    </row>
    <row r="41" spans="1:7" ht="12.75">
      <c r="A41" s="5" t="s">
        <v>21</v>
      </c>
      <c r="B41" s="10" t="s">
        <v>22</v>
      </c>
      <c r="C41" s="20">
        <v>1080</v>
      </c>
      <c r="D41" s="20">
        <v>560</v>
      </c>
      <c r="E41" s="3">
        <f>C41-D41</f>
        <v>520</v>
      </c>
      <c r="F41" s="3">
        <f>D41/C41*100</f>
        <v>51.85185185185185</v>
      </c>
      <c r="G41" s="4"/>
    </row>
    <row r="42" spans="1:7" ht="26.25">
      <c r="A42" s="5" t="s">
        <v>67</v>
      </c>
      <c r="B42" s="27" t="s">
        <v>68</v>
      </c>
      <c r="C42" s="20">
        <v>5</v>
      </c>
      <c r="D42" s="20">
        <v>0</v>
      </c>
      <c r="E42" s="3">
        <f>C42-D42</f>
        <v>5</v>
      </c>
      <c r="F42" s="3">
        <f>D42/C42*100</f>
        <v>0</v>
      </c>
      <c r="G42" s="4"/>
    </row>
    <row r="43" spans="1:7" ht="15" customHeight="1">
      <c r="A43" s="5" t="s">
        <v>52</v>
      </c>
      <c r="B43" s="27" t="s">
        <v>53</v>
      </c>
      <c r="C43" s="20">
        <v>3.3</v>
      </c>
      <c r="D43" s="20">
        <v>0</v>
      </c>
      <c r="E43" s="3">
        <f>C43-D43</f>
        <v>3.3</v>
      </c>
      <c r="F43" s="3">
        <f>D43/C43*100</f>
        <v>0</v>
      </c>
      <c r="G43" s="4"/>
    </row>
    <row r="44" spans="1:7" ht="12.75">
      <c r="A44" s="19"/>
      <c r="B44" s="19" t="s">
        <v>25</v>
      </c>
      <c r="C44" s="21">
        <f>SUM(C29:C43)</f>
        <v>10746.4</v>
      </c>
      <c r="D44" s="21">
        <f>SUM(D29:D43)</f>
        <v>1755.4</v>
      </c>
      <c r="E44" s="21">
        <f t="shared" si="4"/>
        <v>8991</v>
      </c>
      <c r="F44" s="21">
        <f>D44/C44*100</f>
        <v>16.334772575001864</v>
      </c>
      <c r="G44" s="4"/>
    </row>
    <row r="45" spans="1:7" ht="12.75">
      <c r="A45" s="4"/>
      <c r="B45" s="4"/>
      <c r="C45" s="4"/>
      <c r="D45" s="4"/>
      <c r="E45" s="4"/>
      <c r="F45" s="4"/>
      <c r="G45" s="4"/>
    </row>
    <row r="46" spans="1:5" ht="12.75" customHeight="1">
      <c r="A46" s="4"/>
      <c r="B46" s="11" t="s">
        <v>34</v>
      </c>
      <c r="C46" s="22">
        <f>C27-C44</f>
        <v>0</v>
      </c>
      <c r="D46" s="23">
        <f>D27-D44</f>
        <v>904.9000000000001</v>
      </c>
      <c r="E46" s="12"/>
    </row>
    <row r="47" spans="1:5" ht="12.75">
      <c r="A47" s="4"/>
      <c r="B47" s="4"/>
      <c r="C47" s="4"/>
      <c r="D47" s="4"/>
      <c r="E47" s="4"/>
    </row>
  </sheetData>
  <sheetProtection/>
  <mergeCells count="8">
    <mergeCell ref="A1:F1"/>
    <mergeCell ref="B2:G2"/>
    <mergeCell ref="A4:A8"/>
    <mergeCell ref="B4:B8"/>
    <mergeCell ref="C4:C8"/>
    <mergeCell ref="D4:D8"/>
    <mergeCell ref="E4:E8"/>
    <mergeCell ref="F4:F8"/>
  </mergeCells>
  <printOptions/>
  <pageMargins left="0.7480314960629921" right="0.7480314960629921" top="0.984251968503937" bottom="0.984251968503937" header="0.5118110236220472" footer="0.5118110236220472"/>
  <pageSetup fitToHeight="10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User</cp:lastModifiedBy>
  <cp:lastPrinted>2019-04-04T07:08:49Z</cp:lastPrinted>
  <dcterms:created xsi:type="dcterms:W3CDTF">2005-03-15T05:15:37Z</dcterms:created>
  <dcterms:modified xsi:type="dcterms:W3CDTF">2021-07-22T10:43:47Z</dcterms:modified>
  <cp:category/>
  <cp:version/>
  <cp:contentType/>
  <cp:contentStatus/>
</cp:coreProperties>
</file>