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0575" windowHeight="7260"/>
  </bookViews>
  <sheets>
    <sheet name="Михайловка" sheetId="2" r:id="rId1"/>
  </sheets>
  <calcPr calcId="144525"/>
</workbook>
</file>

<file path=xl/calcChain.xml><?xml version="1.0" encoding="utf-8"?>
<calcChain xmlns="http://schemas.openxmlformats.org/spreadsheetml/2006/main">
  <c r="F35" i="2"/>
  <c r="E35"/>
  <c r="F34"/>
  <c r="E34"/>
  <c r="F37"/>
  <c r="E37"/>
  <c r="F32"/>
  <c r="E32"/>
  <c r="C21"/>
  <c r="E20"/>
  <c r="F20"/>
  <c r="D21"/>
  <c r="E23"/>
  <c r="F23"/>
  <c r="E19"/>
  <c r="F19"/>
  <c r="E17"/>
  <c r="F17"/>
  <c r="F41"/>
  <c r="E41"/>
  <c r="F22"/>
  <c r="E22"/>
  <c r="F42"/>
  <c r="E42"/>
  <c r="F11"/>
  <c r="E11"/>
  <c r="F16"/>
  <c r="E16"/>
  <c r="F15"/>
  <c r="E15"/>
  <c r="F14"/>
  <c r="E14"/>
  <c r="F13"/>
  <c r="E13"/>
  <c r="F12"/>
  <c r="E12"/>
  <c r="D26"/>
  <c r="C26"/>
  <c r="D43"/>
  <c r="C43"/>
  <c r="F40"/>
  <c r="E40"/>
  <c r="F39"/>
  <c r="E39"/>
  <c r="F38"/>
  <c r="E38"/>
  <c r="F36"/>
  <c r="E36"/>
  <c r="F33"/>
  <c r="E33"/>
  <c r="F31"/>
  <c r="E31"/>
  <c r="F30"/>
  <c r="E30"/>
  <c r="E24"/>
  <c r="E25"/>
  <c r="F25"/>
  <c r="F24"/>
  <c r="F18"/>
  <c r="E18"/>
  <c r="E43"/>
  <c r="F26"/>
  <c r="E26"/>
  <c r="F43"/>
  <c r="C28"/>
  <c r="F21"/>
  <c r="D28"/>
  <c r="D45"/>
  <c r="E21"/>
  <c r="C45"/>
  <c r="E28"/>
  <c r="F28"/>
</calcChain>
</file>

<file path=xl/sharedStrings.xml><?xml version="1.0" encoding="utf-8"?>
<sst xmlns="http://schemas.openxmlformats.org/spreadsheetml/2006/main" count="69" uniqueCount="69">
  <si>
    <t>Наименование  доходов</t>
  </si>
  <si>
    <t>%</t>
  </si>
  <si>
    <t>Налог на имущество физических лиц</t>
  </si>
  <si>
    <t>В С Е Г О   Д О Х О Д О В</t>
  </si>
  <si>
    <t>Коды Бюджетной классификации</t>
  </si>
  <si>
    <t>Земельный налог</t>
  </si>
  <si>
    <t>Отклонение   от   годового   плана</t>
  </si>
  <si>
    <t>182 1 06 01030 10 0000 110</t>
  </si>
  <si>
    <t>Налог на доходы физических лиц</t>
  </si>
  <si>
    <t>Субвенции бюджетам поселений на осуществление полномочий по первичному воинскому учету на территроиях, где отсутствуют военные комиссариаты</t>
  </si>
  <si>
    <t>Итого собственных доходов</t>
  </si>
  <si>
    <t>182 1 01 02000 01 0000 110</t>
  </si>
  <si>
    <t>182 1 06 06000 10 0000 110</t>
  </si>
  <si>
    <t>Государственная пошлина</t>
  </si>
  <si>
    <t>0104</t>
  </si>
  <si>
    <t>0203</t>
  </si>
  <si>
    <t>0502</t>
  </si>
  <si>
    <t>Коммунальное хозяйство</t>
  </si>
  <si>
    <t>0503</t>
  </si>
  <si>
    <t>Благоустройство</t>
  </si>
  <si>
    <t>0505</t>
  </si>
  <si>
    <t>0801</t>
  </si>
  <si>
    <t>Культура</t>
  </si>
  <si>
    <t>Утверждено на год</t>
  </si>
  <si>
    <t>ДОХОДЫ</t>
  </si>
  <si>
    <t>В С Е Г О    Р А С Х О Д О В</t>
  </si>
  <si>
    <t>Р А С Х О Д Ы</t>
  </si>
  <si>
    <t>фактическое исполнение</t>
  </si>
  <si>
    <t>Национальная оборона</t>
  </si>
  <si>
    <t>Другие вопросы в области жилищно-коммунального хозяйства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</si>
  <si>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</si>
  <si>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182 1 05 03000 01 0000 110</t>
  </si>
  <si>
    <t xml:space="preserve"> Итого безвозмездные поступления от других бюджетов бюджетной системы РФ </t>
  </si>
  <si>
    <t>993 1 08 04020 01 0000 110</t>
  </si>
  <si>
    <t>993 1 13 01995 10 0000 130</t>
  </si>
  <si>
    <t>Дефицит</t>
  </si>
  <si>
    <t>0111</t>
  </si>
  <si>
    <t>Резервные фонды</t>
  </si>
  <si>
    <t>0409</t>
  </si>
  <si>
    <t>Дорожное хозяйство</t>
  </si>
  <si>
    <t>Прочие доходы от оказания платных услуг (работ)</t>
  </si>
  <si>
    <t>Субвенции бюджетам поселений на выполнение передаваемых полномочий субъектов Российской Федерации</t>
  </si>
  <si>
    <t>Единый сельскохозяйственный налог</t>
  </si>
  <si>
    <t>100 1 03 02200 01 0000 110</t>
  </si>
  <si>
    <t>Доходы от уплаты акцизов на нефтепродукты, подлежащие распределению между бюджетами субъектов Российиской Федерации и местными бюджетами с учетом установленных дифференцированных нормативов отчислений в местные бюджеты</t>
  </si>
  <si>
    <t>993 2 02 20216 10 0000 150</t>
  </si>
  <si>
    <t>Субсидии бюджетам поселений на осуществление дорожной деятельности</t>
  </si>
  <si>
    <t>993 2 02 30024 10 0000 150</t>
  </si>
  <si>
    <t>993 2 02 35118 10 0000 150</t>
  </si>
  <si>
    <t>0310</t>
  </si>
  <si>
    <t>Обеспечение пожарной безопасности</t>
  </si>
  <si>
    <t>1102</t>
  </si>
  <si>
    <t>Массовый спорт</t>
  </si>
  <si>
    <t xml:space="preserve">                                            Исполнение бюджета Михайловского сельского поселения</t>
  </si>
  <si>
    <t>993 1 11 09045 10 0000 120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</si>
  <si>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</si>
  <si>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993 1 13 02065 10 0000 130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</si>
  <si>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</si>
  <si>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>993 2 02 29999 10 0000 150</t>
  </si>
  <si>
    <t>Прочие субсидии бюджетам сельских поселений</t>
  </si>
  <si>
    <t>0405</t>
  </si>
  <si>
    <t>Сельское хозяйство и рыболовство</t>
  </si>
  <si>
    <t>Цивильского района на 01 апреля 2022 года (тыс. рублей)</t>
  </si>
  <si>
    <t>993 1 17 15030 10 0000 150</t>
  </si>
  <si>
    <t>Инициативные платежи, зачисляемые в бюджеты сельских поселений</t>
  </si>
  <si>
    <t>0113</t>
  </si>
  <si>
    <t>Другие общегосударственные вопросы</t>
  </si>
  <si>
    <t>0412</t>
  </si>
  <si>
    <t>Другие вопросы в области национальной экономики</t>
  </si>
</sst>
</file>

<file path=xl/styles.xml><?xml version="1.0" encoding="utf-8"?>
<styleSheet xmlns="http://schemas.openxmlformats.org/spreadsheetml/2006/main">
  <numFmts count="2">
    <numFmt numFmtId="176" formatCode="#,##0.0"/>
    <numFmt numFmtId="178" formatCode="0.0"/>
  </numFmts>
  <fonts count="4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3" fontId="2" fillId="0" borderId="0" xfId="0" applyNumberFormat="1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178" fontId="3" fillId="2" borderId="1" xfId="0" applyNumberFormat="1" applyFont="1" applyFill="1" applyBorder="1"/>
    <xf numFmtId="0" fontId="3" fillId="0" borderId="0" xfId="0" applyFont="1"/>
    <xf numFmtId="49" fontId="2" fillId="2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 vertical="top" wrapText="1"/>
    </xf>
    <xf numFmtId="4" fontId="3" fillId="0" borderId="0" xfId="0" applyNumberFormat="1" applyFont="1"/>
    <xf numFmtId="3" fontId="1" fillId="0" borderId="1" xfId="0" applyNumberFormat="1" applyFont="1" applyFill="1" applyBorder="1" applyAlignment="1">
      <alignment horizontal="left" vertical="top" wrapText="1"/>
    </xf>
    <xf numFmtId="176" fontId="1" fillId="0" borderId="1" xfId="0" applyNumberFormat="1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left" vertical="top" wrapText="1"/>
    </xf>
    <xf numFmtId="1" fontId="2" fillId="3" borderId="1" xfId="0" applyNumberFormat="1" applyFont="1" applyFill="1" applyBorder="1" applyAlignment="1">
      <alignment horizontal="left" vertical="top" wrapText="1"/>
    </xf>
    <xf numFmtId="3" fontId="2" fillId="3" borderId="1" xfId="0" applyNumberFormat="1" applyFont="1" applyFill="1" applyBorder="1" applyAlignment="1">
      <alignment horizontal="left" vertical="top" wrapText="1"/>
    </xf>
    <xf numFmtId="176" fontId="2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/>
    </xf>
    <xf numFmtId="178" fontId="3" fillId="0" borderId="1" xfId="0" applyNumberFormat="1" applyFont="1" applyFill="1" applyBorder="1"/>
    <xf numFmtId="178" fontId="2" fillId="3" borderId="1" xfId="0" applyNumberFormat="1" applyFont="1" applyFill="1" applyBorder="1"/>
    <xf numFmtId="176" fontId="2" fillId="0" borderId="0" xfId="0" applyNumberFormat="1" applyFont="1"/>
    <xf numFmtId="176" fontId="3" fillId="0" borderId="0" xfId="0" applyNumberFormat="1" applyFont="1"/>
    <xf numFmtId="3" fontId="2" fillId="3" borderId="1" xfId="0" applyNumberFormat="1" applyFont="1" applyFill="1" applyBorder="1" applyAlignment="1">
      <alignment horizontal="center" vertical="top" wrapText="1"/>
    </xf>
    <xf numFmtId="1" fontId="0" fillId="0" borderId="1" xfId="0" applyNumberFormat="1" applyFont="1" applyFill="1" applyBorder="1" applyAlignment="1">
      <alignment horizontal="left" vertical="top" wrapText="1"/>
    </xf>
    <xf numFmtId="49" fontId="0" fillId="2" borderId="1" xfId="0" applyNumberFormat="1" applyFont="1" applyFill="1" applyBorder="1" applyAlignment="1">
      <alignment horizontal="left" vertical="top" wrapText="1"/>
    </xf>
    <xf numFmtId="3" fontId="0" fillId="0" borderId="1" xfId="0" applyNumberFormat="1" applyFont="1" applyFill="1" applyBorder="1" applyAlignment="1">
      <alignment horizontal="left" vertical="top" wrapText="1"/>
    </xf>
    <xf numFmtId="3" fontId="2" fillId="0" borderId="2" xfId="0" applyNumberFormat="1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>
      <selection activeCell="E34" sqref="E34:F35"/>
    </sheetView>
  </sheetViews>
  <sheetFormatPr defaultRowHeight="12.75"/>
  <cols>
    <col min="1" max="1" width="29.85546875" customWidth="1"/>
    <col min="2" max="2" width="38.140625" customWidth="1"/>
    <col min="3" max="3" width="12.140625" customWidth="1"/>
    <col min="4" max="4" width="13.28515625" customWidth="1"/>
    <col min="5" max="5" width="12.85546875" customWidth="1"/>
    <col min="6" max="6" width="8.7109375" bestFit="1" customWidth="1"/>
  </cols>
  <sheetData>
    <row r="1" spans="1:7">
      <c r="A1" s="28" t="s">
        <v>53</v>
      </c>
      <c r="B1" s="28"/>
      <c r="C1" s="28"/>
      <c r="D1" s="28"/>
      <c r="E1" s="28"/>
      <c r="F1" s="28"/>
      <c r="G1" s="4"/>
    </row>
    <row r="2" spans="1:7">
      <c r="A2" s="1"/>
      <c r="B2" s="29" t="s">
        <v>62</v>
      </c>
      <c r="C2" s="30"/>
      <c r="D2" s="30"/>
      <c r="E2" s="30"/>
      <c r="F2" s="30"/>
      <c r="G2" s="30"/>
    </row>
    <row r="3" spans="1:7">
      <c r="A3" s="2"/>
      <c r="B3" s="2"/>
      <c r="C3" s="2"/>
      <c r="D3" s="2"/>
      <c r="E3" s="2"/>
      <c r="F3" s="2"/>
      <c r="G3" s="4"/>
    </row>
    <row r="4" spans="1:7" ht="12.75" customHeight="1">
      <c r="A4" s="31" t="s">
        <v>4</v>
      </c>
      <c r="B4" s="31" t="s">
        <v>0</v>
      </c>
      <c r="C4" s="32" t="s">
        <v>23</v>
      </c>
      <c r="D4" s="32" t="s">
        <v>27</v>
      </c>
      <c r="E4" s="32" t="s">
        <v>6</v>
      </c>
      <c r="F4" s="32" t="s">
        <v>1</v>
      </c>
      <c r="G4" s="4"/>
    </row>
    <row r="5" spans="1:7">
      <c r="A5" s="31"/>
      <c r="B5" s="31"/>
      <c r="C5" s="32"/>
      <c r="D5" s="32"/>
      <c r="E5" s="32"/>
      <c r="F5" s="32"/>
      <c r="G5" s="4"/>
    </row>
    <row r="6" spans="1:7">
      <c r="A6" s="31"/>
      <c r="B6" s="31"/>
      <c r="C6" s="32"/>
      <c r="D6" s="32"/>
      <c r="E6" s="32"/>
      <c r="F6" s="32"/>
      <c r="G6" s="4"/>
    </row>
    <row r="7" spans="1:7">
      <c r="A7" s="31"/>
      <c r="B7" s="31"/>
      <c r="C7" s="32"/>
      <c r="D7" s="32"/>
      <c r="E7" s="32"/>
      <c r="F7" s="32"/>
      <c r="G7" s="4"/>
    </row>
    <row r="8" spans="1:7">
      <c r="A8" s="31"/>
      <c r="B8" s="31"/>
      <c r="C8" s="32"/>
      <c r="D8" s="32"/>
      <c r="E8" s="32"/>
      <c r="F8" s="32"/>
      <c r="G8" s="4"/>
    </row>
    <row r="9" spans="1:7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4"/>
    </row>
    <row r="10" spans="1:7">
      <c r="A10" s="6"/>
      <c r="B10" s="7" t="s">
        <v>24</v>
      </c>
      <c r="C10" s="7"/>
      <c r="D10" s="7"/>
      <c r="E10" s="7"/>
      <c r="F10" s="7"/>
      <c r="G10" s="4"/>
    </row>
    <row r="11" spans="1:7" ht="102">
      <c r="A11" s="13" t="s">
        <v>43</v>
      </c>
      <c r="B11" s="13" t="s">
        <v>44</v>
      </c>
      <c r="C11" s="14">
        <v>814.5</v>
      </c>
      <c r="D11" s="14">
        <v>210.1</v>
      </c>
      <c r="E11" s="14">
        <f t="shared" ref="E11:E17" si="0">SUM(C11-D11)</f>
        <v>604.4</v>
      </c>
      <c r="F11" s="14">
        <f t="shared" ref="F11:F17" si="1">D11/C11*100</f>
        <v>25.794966236955187</v>
      </c>
      <c r="G11" s="4"/>
    </row>
    <row r="12" spans="1:7">
      <c r="A12" s="13" t="s">
        <v>11</v>
      </c>
      <c r="B12" s="13" t="s">
        <v>8</v>
      </c>
      <c r="C12" s="8">
        <v>2067.5</v>
      </c>
      <c r="D12" s="8">
        <v>474.6</v>
      </c>
      <c r="E12" s="8">
        <f t="shared" si="0"/>
        <v>1592.9</v>
      </c>
      <c r="F12" s="8">
        <f t="shared" si="1"/>
        <v>22.955259975816205</v>
      </c>
      <c r="G12" s="4"/>
    </row>
    <row r="13" spans="1:7">
      <c r="A13" s="13" t="s">
        <v>31</v>
      </c>
      <c r="B13" s="13" t="s">
        <v>42</v>
      </c>
      <c r="C13" s="8">
        <v>5.0999999999999996</v>
      </c>
      <c r="D13" s="8">
        <v>0</v>
      </c>
      <c r="E13" s="8">
        <f t="shared" si="0"/>
        <v>5.0999999999999996</v>
      </c>
      <c r="F13" s="8">
        <f t="shared" si="1"/>
        <v>0</v>
      </c>
      <c r="G13" s="4"/>
    </row>
    <row r="14" spans="1:7">
      <c r="A14" s="15" t="s">
        <v>7</v>
      </c>
      <c r="B14" s="13" t="s">
        <v>2</v>
      </c>
      <c r="C14" s="8">
        <v>225.6</v>
      </c>
      <c r="D14" s="8">
        <v>11.9</v>
      </c>
      <c r="E14" s="8">
        <f t="shared" si="0"/>
        <v>213.7</v>
      </c>
      <c r="F14" s="8">
        <f t="shared" si="1"/>
        <v>5.2748226950354606</v>
      </c>
      <c r="G14" s="4"/>
    </row>
    <row r="15" spans="1:7">
      <c r="A15" s="15" t="s">
        <v>12</v>
      </c>
      <c r="B15" s="13" t="s">
        <v>5</v>
      </c>
      <c r="C15" s="8">
        <v>1189.3</v>
      </c>
      <c r="D15" s="8">
        <v>126.4</v>
      </c>
      <c r="E15" s="8">
        <f t="shared" si="0"/>
        <v>1062.8999999999999</v>
      </c>
      <c r="F15" s="8">
        <f t="shared" si="1"/>
        <v>10.628100563356597</v>
      </c>
      <c r="G15" s="4"/>
    </row>
    <row r="16" spans="1:7">
      <c r="A16" s="15" t="s">
        <v>33</v>
      </c>
      <c r="B16" s="13" t="s">
        <v>13</v>
      </c>
      <c r="C16" s="8">
        <v>0.9</v>
      </c>
      <c r="D16" s="8">
        <v>0.9</v>
      </c>
      <c r="E16" s="8">
        <f t="shared" si="0"/>
        <v>0</v>
      </c>
      <c r="F16" s="8">
        <f t="shared" si="1"/>
        <v>100</v>
      </c>
      <c r="G16" s="4"/>
    </row>
    <row r="17" spans="1:7" ht="102">
      <c r="A17" s="25" t="s">
        <v>54</v>
      </c>
      <c r="B17" s="27" t="s">
        <v>55</v>
      </c>
      <c r="C17" s="8">
        <v>34.200000000000003</v>
      </c>
      <c r="D17" s="8">
        <v>0</v>
      </c>
      <c r="E17" s="8">
        <f t="shared" si="0"/>
        <v>34.200000000000003</v>
      </c>
      <c r="F17" s="8">
        <f t="shared" si="1"/>
        <v>0</v>
      </c>
      <c r="G17" s="4"/>
    </row>
    <row r="18" spans="1:7" ht="25.5">
      <c r="A18" s="15" t="s">
        <v>34</v>
      </c>
      <c r="B18" s="13" t="s">
        <v>40</v>
      </c>
      <c r="C18" s="8">
        <v>316.39999999999998</v>
      </c>
      <c r="D18" s="8">
        <v>65.7</v>
      </c>
      <c r="E18" s="8">
        <f t="shared" ref="E18:E25" si="2">SUM(C18-D18)</f>
        <v>250.7</v>
      </c>
      <c r="F18" s="8">
        <f t="shared" ref="F18:F28" si="3">D18/C18*100</f>
        <v>20.76485461441214</v>
      </c>
      <c r="G18" s="4"/>
    </row>
    <row r="19" spans="1:7" ht="51">
      <c r="A19" s="25" t="s">
        <v>56</v>
      </c>
      <c r="B19" s="27" t="s">
        <v>57</v>
      </c>
      <c r="C19" s="8">
        <v>37.6</v>
      </c>
      <c r="D19" s="8">
        <v>0</v>
      </c>
      <c r="E19" s="8">
        <f t="shared" si="2"/>
        <v>37.6</v>
      </c>
      <c r="F19" s="8">
        <f t="shared" si="3"/>
        <v>0</v>
      </c>
      <c r="G19" s="4"/>
    </row>
    <row r="20" spans="1:7" ht="25.5">
      <c r="A20" s="25" t="s">
        <v>63</v>
      </c>
      <c r="B20" s="27" t="s">
        <v>64</v>
      </c>
      <c r="C20" s="8">
        <v>0</v>
      </c>
      <c r="D20" s="8">
        <v>31</v>
      </c>
      <c r="E20" s="8">
        <f t="shared" si="2"/>
        <v>-31</v>
      </c>
      <c r="F20" s="8" t="e">
        <f t="shared" si="3"/>
        <v>#DIV/0!</v>
      </c>
      <c r="G20" s="4"/>
    </row>
    <row r="21" spans="1:7">
      <c r="A21" s="16"/>
      <c r="B21" s="17" t="s">
        <v>10</v>
      </c>
      <c r="C21" s="18">
        <f>SUM(C11:C20)</f>
        <v>4691.0999999999995</v>
      </c>
      <c r="D21" s="18">
        <f>SUM(D11:D20)</f>
        <v>920.6</v>
      </c>
      <c r="E21" s="18">
        <f>C21-D21</f>
        <v>3770.4999999999995</v>
      </c>
      <c r="F21" s="18">
        <f t="shared" si="3"/>
        <v>19.624395131205905</v>
      </c>
      <c r="G21" s="4"/>
    </row>
    <row r="22" spans="1:7" ht="30.6" customHeight="1">
      <c r="A22" s="25" t="s">
        <v>45</v>
      </c>
      <c r="B22" s="13" t="s">
        <v>46</v>
      </c>
      <c r="C22" s="14">
        <v>1148.2</v>
      </c>
      <c r="D22" s="14">
        <v>0</v>
      </c>
      <c r="E22" s="14">
        <f t="shared" si="2"/>
        <v>1148.2</v>
      </c>
      <c r="F22" s="14">
        <f t="shared" si="3"/>
        <v>0</v>
      </c>
      <c r="G22" s="4"/>
    </row>
    <row r="23" spans="1:7" ht="61.9" customHeight="1">
      <c r="A23" s="25" t="s">
        <v>58</v>
      </c>
      <c r="B23" s="27" t="s">
        <v>59</v>
      </c>
      <c r="C23" s="14">
        <v>629.5</v>
      </c>
      <c r="D23" s="14">
        <v>277.39999999999998</v>
      </c>
      <c r="E23" s="14">
        <f t="shared" si="2"/>
        <v>352.1</v>
      </c>
      <c r="F23" s="14">
        <f t="shared" si="3"/>
        <v>44.066719618745033</v>
      </c>
      <c r="G23" s="4"/>
    </row>
    <row r="24" spans="1:7" ht="48" customHeight="1">
      <c r="A24" s="25" t="s">
        <v>47</v>
      </c>
      <c r="B24" s="13" t="s">
        <v>41</v>
      </c>
      <c r="C24" s="14">
        <v>6.2</v>
      </c>
      <c r="D24" s="14">
        <v>0</v>
      </c>
      <c r="E24" s="14">
        <f t="shared" si="2"/>
        <v>6.2</v>
      </c>
      <c r="F24" s="14">
        <f t="shared" si="3"/>
        <v>0</v>
      </c>
      <c r="G24" s="4"/>
    </row>
    <row r="25" spans="1:7" ht="63.75">
      <c r="A25" s="25" t="s">
        <v>48</v>
      </c>
      <c r="B25" s="13" t="s">
        <v>9</v>
      </c>
      <c r="C25" s="14">
        <v>94.3</v>
      </c>
      <c r="D25" s="14">
        <v>24.8</v>
      </c>
      <c r="E25" s="14">
        <f t="shared" si="2"/>
        <v>69.5</v>
      </c>
      <c r="F25" s="14">
        <f t="shared" si="3"/>
        <v>26.299045599151643</v>
      </c>
      <c r="G25" s="4"/>
    </row>
    <row r="26" spans="1:7" ht="38.25">
      <c r="A26" s="16"/>
      <c r="B26" s="17" t="s">
        <v>32</v>
      </c>
      <c r="C26" s="18">
        <f>SUM(C22:C25)</f>
        <v>1878.2</v>
      </c>
      <c r="D26" s="18">
        <f>SUM(D22:D25)</f>
        <v>302.2</v>
      </c>
      <c r="E26" s="18">
        <f>C26-D26</f>
        <v>1576</v>
      </c>
      <c r="F26" s="18">
        <f t="shared" si="3"/>
        <v>16.089873282930466</v>
      </c>
      <c r="G26" s="4"/>
    </row>
    <row r="27" spans="1:7">
      <c r="A27" s="9"/>
      <c r="B27" s="6"/>
      <c r="C27" s="8"/>
      <c r="D27" s="8"/>
      <c r="E27" s="8"/>
      <c r="F27" s="8"/>
      <c r="G27" s="4"/>
    </row>
    <row r="28" spans="1:7">
      <c r="A28" s="17"/>
      <c r="B28" s="24" t="s">
        <v>3</v>
      </c>
      <c r="C28" s="18">
        <f>C21+C26</f>
        <v>6569.2999999999993</v>
      </c>
      <c r="D28" s="18">
        <f>D21+D26</f>
        <v>1222.8</v>
      </c>
      <c r="E28" s="18">
        <f>C28-D28</f>
        <v>5346.4999999999991</v>
      </c>
      <c r="F28" s="18">
        <f t="shared" si="3"/>
        <v>18.613855357496234</v>
      </c>
      <c r="G28" s="4"/>
    </row>
    <row r="29" spans="1:7">
      <c r="A29" s="6"/>
      <c r="B29" s="7" t="s">
        <v>26</v>
      </c>
      <c r="C29" s="8"/>
      <c r="D29" s="8"/>
      <c r="E29" s="8"/>
      <c r="F29" s="8"/>
      <c r="G29" s="4"/>
    </row>
    <row r="30" spans="1:7" ht="69" customHeight="1">
      <c r="A30" s="5" t="s">
        <v>14</v>
      </c>
      <c r="B30" s="10" t="s">
        <v>30</v>
      </c>
      <c r="C30" s="20">
        <v>1528.6</v>
      </c>
      <c r="D30" s="20">
        <v>200.2</v>
      </c>
      <c r="E30" s="3">
        <f>C30-D30</f>
        <v>1328.3999999999999</v>
      </c>
      <c r="F30" s="3">
        <f>D30/C30*100</f>
        <v>13.096951458851237</v>
      </c>
      <c r="G30" s="4"/>
    </row>
    <row r="31" spans="1:7">
      <c r="A31" s="5" t="s">
        <v>36</v>
      </c>
      <c r="B31" s="10" t="s">
        <v>37</v>
      </c>
      <c r="C31" s="20">
        <v>5</v>
      </c>
      <c r="D31" s="20">
        <v>0</v>
      </c>
      <c r="E31" s="3">
        <f>C31-D31</f>
        <v>5</v>
      </c>
      <c r="F31" s="3">
        <f t="shared" ref="F31:F40" si="4">D31/C31*100</f>
        <v>0</v>
      </c>
      <c r="G31" s="4"/>
    </row>
    <row r="32" spans="1:7">
      <c r="A32" s="5" t="s">
        <v>65</v>
      </c>
      <c r="B32" s="26" t="s">
        <v>66</v>
      </c>
      <c r="C32" s="20">
        <v>103.1</v>
      </c>
      <c r="D32" s="20">
        <v>3.1</v>
      </c>
      <c r="E32" s="3">
        <f>C32-D32</f>
        <v>100</v>
      </c>
      <c r="F32" s="3">
        <f>D32/C32*100</f>
        <v>3.0067895247332688</v>
      </c>
      <c r="G32" s="4"/>
    </row>
    <row r="33" spans="1:7">
      <c r="A33" s="5" t="s">
        <v>15</v>
      </c>
      <c r="B33" s="10" t="s">
        <v>28</v>
      </c>
      <c r="C33" s="20">
        <v>94.3</v>
      </c>
      <c r="D33" s="20">
        <v>16.5</v>
      </c>
      <c r="E33" s="3">
        <f t="shared" ref="E33:E43" si="5">C33-D33</f>
        <v>77.8</v>
      </c>
      <c r="F33" s="3">
        <f t="shared" si="4"/>
        <v>17.497348886532343</v>
      </c>
      <c r="G33" s="4"/>
    </row>
    <row r="34" spans="1:7">
      <c r="A34" s="5" t="s">
        <v>49</v>
      </c>
      <c r="B34" s="26" t="s">
        <v>50</v>
      </c>
      <c r="C34" s="20">
        <v>10</v>
      </c>
      <c r="D34" s="20">
        <v>0</v>
      </c>
      <c r="E34" s="3">
        <f>C34-D34</f>
        <v>10</v>
      </c>
      <c r="F34" s="3">
        <f>D34/C34*100</f>
        <v>0</v>
      </c>
      <c r="G34" s="4"/>
    </row>
    <row r="35" spans="1:7">
      <c r="A35" s="5" t="s">
        <v>60</v>
      </c>
      <c r="B35" s="26" t="s">
        <v>61</v>
      </c>
      <c r="C35" s="20">
        <v>6.1</v>
      </c>
      <c r="D35" s="20">
        <v>0</v>
      </c>
      <c r="E35" s="3">
        <f>C35-D35</f>
        <v>6.1</v>
      </c>
      <c r="F35" s="3">
        <f>D35/C35*100</f>
        <v>0</v>
      </c>
      <c r="G35" s="4"/>
    </row>
    <row r="36" spans="1:7">
      <c r="A36" s="5" t="s">
        <v>38</v>
      </c>
      <c r="B36" s="10" t="s">
        <v>39</v>
      </c>
      <c r="C36" s="20">
        <v>12554.7</v>
      </c>
      <c r="D36" s="20">
        <v>299.89999999999998</v>
      </c>
      <c r="E36" s="3">
        <f t="shared" si="5"/>
        <v>12254.800000000001</v>
      </c>
      <c r="F36" s="3">
        <f t="shared" si="4"/>
        <v>2.3887468438114805</v>
      </c>
      <c r="G36" s="4"/>
    </row>
    <row r="37" spans="1:7" ht="25.5">
      <c r="A37" s="5" t="s">
        <v>67</v>
      </c>
      <c r="B37" s="26" t="s">
        <v>68</v>
      </c>
      <c r="C37" s="20">
        <v>32.200000000000003</v>
      </c>
      <c r="D37" s="20">
        <v>0</v>
      </c>
      <c r="E37" s="3">
        <f>C37-D37</f>
        <v>32.200000000000003</v>
      </c>
      <c r="F37" s="3">
        <f>D37/C37*100</f>
        <v>0</v>
      </c>
      <c r="G37" s="4"/>
    </row>
    <row r="38" spans="1:7">
      <c r="A38" s="5" t="s">
        <v>16</v>
      </c>
      <c r="B38" s="10" t="s">
        <v>17</v>
      </c>
      <c r="C38" s="20">
        <v>7707.2</v>
      </c>
      <c r="D38" s="20">
        <v>212.3</v>
      </c>
      <c r="E38" s="3">
        <f t="shared" si="5"/>
        <v>7494.9</v>
      </c>
      <c r="F38" s="3">
        <f t="shared" si="4"/>
        <v>2.7545671579821471</v>
      </c>
      <c r="G38" s="4"/>
    </row>
    <row r="39" spans="1:7">
      <c r="A39" s="5" t="s">
        <v>18</v>
      </c>
      <c r="B39" s="10" t="s">
        <v>19</v>
      </c>
      <c r="C39" s="20">
        <v>2250.3000000000002</v>
      </c>
      <c r="D39" s="20">
        <v>166.3</v>
      </c>
      <c r="E39" s="3">
        <f t="shared" si="5"/>
        <v>2084</v>
      </c>
      <c r="F39" s="3">
        <f t="shared" si="4"/>
        <v>7.3901257610096431</v>
      </c>
      <c r="G39" s="4"/>
    </row>
    <row r="40" spans="1:7" ht="25.5">
      <c r="A40" s="5" t="s">
        <v>20</v>
      </c>
      <c r="B40" s="10" t="s">
        <v>29</v>
      </c>
      <c r="C40" s="20">
        <v>0.1</v>
      </c>
      <c r="D40" s="20">
        <v>0</v>
      </c>
      <c r="E40" s="3">
        <f t="shared" si="5"/>
        <v>0.1</v>
      </c>
      <c r="F40" s="3">
        <f t="shared" si="4"/>
        <v>0</v>
      </c>
      <c r="G40" s="4"/>
    </row>
    <row r="41" spans="1:7">
      <c r="A41" s="5" t="s">
        <v>21</v>
      </c>
      <c r="B41" s="10" t="s">
        <v>22</v>
      </c>
      <c r="C41" s="20">
        <v>1467.3</v>
      </c>
      <c r="D41" s="20">
        <v>314.60000000000002</v>
      </c>
      <c r="E41" s="3">
        <f>C41-D41</f>
        <v>1152.6999999999998</v>
      </c>
      <c r="F41" s="3">
        <f>D41/C41*100</f>
        <v>21.440741497989507</v>
      </c>
      <c r="G41" s="4"/>
    </row>
    <row r="42" spans="1:7" ht="15" customHeight="1">
      <c r="A42" s="5" t="s">
        <v>51</v>
      </c>
      <c r="B42" s="26" t="s">
        <v>52</v>
      </c>
      <c r="C42" s="20">
        <v>5</v>
      </c>
      <c r="D42" s="20">
        <v>0</v>
      </c>
      <c r="E42" s="3">
        <f>C42-D42</f>
        <v>5</v>
      </c>
      <c r="F42" s="3">
        <f>D42/C42*100</f>
        <v>0</v>
      </c>
      <c r="G42" s="4"/>
    </row>
    <row r="43" spans="1:7">
      <c r="A43" s="19"/>
      <c r="B43" s="19" t="s">
        <v>25</v>
      </c>
      <c r="C43" s="21">
        <f>SUM(C30:C42)</f>
        <v>25763.899999999998</v>
      </c>
      <c r="D43" s="21">
        <f>SUM(D30:D42)</f>
        <v>1212.9000000000001</v>
      </c>
      <c r="E43" s="21">
        <f t="shared" si="5"/>
        <v>24550.999999999996</v>
      </c>
      <c r="F43" s="21">
        <f>D43/C43*100</f>
        <v>4.7077499912668515</v>
      </c>
      <c r="G43" s="4"/>
    </row>
    <row r="44" spans="1:7">
      <c r="A44" s="4"/>
      <c r="B44" s="4"/>
      <c r="C44" s="4"/>
      <c r="D44" s="4"/>
      <c r="E44" s="4"/>
      <c r="F44" s="4"/>
      <c r="G44" s="4"/>
    </row>
    <row r="45" spans="1:7" ht="12.75" customHeight="1">
      <c r="A45" s="4"/>
      <c r="B45" s="11" t="s">
        <v>35</v>
      </c>
      <c r="C45" s="22">
        <f>C28-C43</f>
        <v>-19194.599999999999</v>
      </c>
      <c r="D45" s="23">
        <f>D28-D43</f>
        <v>9.8999999999998636</v>
      </c>
      <c r="E45" s="12"/>
    </row>
    <row r="46" spans="1:7">
      <c r="A46" s="4"/>
      <c r="B46" s="4"/>
      <c r="C46" s="4"/>
      <c r="D46" s="4"/>
      <c r="E46" s="4"/>
    </row>
  </sheetData>
  <mergeCells count="8">
    <mergeCell ref="A1:F1"/>
    <mergeCell ref="B2:G2"/>
    <mergeCell ref="A4:A8"/>
    <mergeCell ref="B4:B8"/>
    <mergeCell ref="C4:C8"/>
    <mergeCell ref="D4:D8"/>
    <mergeCell ref="E4:E8"/>
    <mergeCell ref="F4:F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5" fitToHeight="1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Михайловка</vt:lpstr>
    </vt:vector>
  </TitlesOfParts>
  <Company>raifo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servak</dc:creator>
  <cp:lastModifiedBy>Мих</cp:lastModifiedBy>
  <cp:lastPrinted>2019-04-03T11:35:17Z</cp:lastPrinted>
  <dcterms:created xsi:type="dcterms:W3CDTF">2005-03-15T05:15:37Z</dcterms:created>
  <dcterms:modified xsi:type="dcterms:W3CDTF">2022-04-08T11:54:59Z</dcterms:modified>
</cp:coreProperties>
</file>