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(1)'!$A$1:$F$92</definedName>
  </definedNames>
  <calcPr fullCalcOnLoad="1"/>
</workbook>
</file>

<file path=xl/sharedStrings.xml><?xml version="1.0" encoding="utf-8"?>
<sst xmlns="http://schemas.openxmlformats.org/spreadsheetml/2006/main" count="173" uniqueCount="112">
  <si>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</si>
  <si>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</si>
  <si>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</si>
  <si>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</si>
  <si>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</si>
  <si>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</si>
  <si>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</si>
  <si>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</si>
  <si>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</si>
  <si>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</si>
  <si>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</si>
  <si>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</si>
  <si>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</si>
  <si>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</si>
  <si>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</si>
  <si>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</si>
  <si>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</si>
  <si>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</si>
  <si>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</si>
  <si>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</si>
  <si>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</si>
  <si>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</si>
  <si>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</si>
  <si>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</si>
  <si>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</si>
  <si>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</si>
  <si>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</si>
  <si>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</si>
  <si>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</si>
  <si>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222</t>
  </si>
  <si>
    <t>Транспортные услуги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</si>
  <si>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</si>
  <si>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</si>
  <si>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</si>
  <si>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</si>
  <si>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</si>
  <si>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</si>
  <si>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</si>
  <si>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</si>
  <si>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</si>
  <si>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</si>
  <si>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</si>
  <si>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</si>
  <si>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</si>
  <si>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</si>
  <si>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</si>
  <si>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</si>
  <si>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</si>
  <si>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</si>
  <si>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</si>
  <si>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Шоршелского сельского поселения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</si>
  <si>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</si>
  <si>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</si>
  <si>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</si>
  <si>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</si>
  <si>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0113</t>
  </si>
  <si>
    <t>Другие общегосударственные вопросы</t>
  </si>
  <si>
    <t>0405</t>
  </si>
  <si>
    <t>Сельское хозяйство и рыболовство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</si>
  <si>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</si>
  <si>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</si>
  <si>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</si>
  <si>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</si>
  <si>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</si>
  <si>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</si>
  <si>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</si>
  <si>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</si>
  <si>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</si>
  <si>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</si>
  <si>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0412</t>
  </si>
  <si>
    <t xml:space="preserve"> Другие вопросы в области национальной экономики</t>
  </si>
  <si>
    <t>0502</t>
  </si>
  <si>
    <t>Коммунальное хозяйство</t>
  </si>
  <si>
    <t>0600</t>
  </si>
  <si>
    <t>0603</t>
  </si>
  <si>
    <t>Охрана объектов растительного и животного мира и среды их обитания</t>
  </si>
  <si>
    <t>0314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</si>
  <si>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</si>
  <si>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</si>
  <si>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291</t>
  </si>
  <si>
    <t>Налоги, пошлины и сборы</t>
  </si>
  <si>
    <t>343</t>
  </si>
  <si>
    <t>353</t>
  </si>
  <si>
    <t>Увеличение стоимости горюче-смазочных материалов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</si>
  <si>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</si>
  <si>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344</t>
  </si>
  <si>
    <t>346</t>
  </si>
  <si>
    <t>349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</si>
  <si>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</si>
  <si>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</si>
  <si>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</si>
  <si>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И.С.Лебедева</t>
  </si>
  <si>
    <t>266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</si>
  <si>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</si>
  <si>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</si>
  <si>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</si>
  <si>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</si>
  <si>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</si>
  <si>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</si>
  <si>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</si>
  <si>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227</t>
  </si>
  <si>
    <t>Страхование</t>
  </si>
  <si>
    <t>Исп.  Главный специалист-эксперт</t>
  </si>
  <si>
    <t>И.о. начальника финансового отдела</t>
  </si>
  <si>
    <t>200</t>
  </si>
  <si>
    <t>Расходы</t>
  </si>
  <si>
    <t>228</t>
  </si>
  <si>
    <t>Услуги, работы для целей капитальных вложений</t>
  </si>
  <si>
    <t>244</t>
  </si>
  <si>
    <t>Безвозмездные перечисления нефинансовым организациям государственного сектора на производство</t>
  </si>
  <si>
    <t>Н.М. Яковлев</t>
  </si>
  <si>
    <t>Исполнение бюджета по расходам по состоянию на 01.11.2021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</si>
</sst>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8">
    <font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 shrinkToFit="1"/>
    </xf>
    <xf numFmtId="0" fontId="0" fillId="0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7" fillId="0" borderId="11" xfId="0" applyNumberFormat="1" applyFont="1" applyBorder="1" applyAlignment="1">
      <alignment horizontal="center" vertical="center" wrapText="1" shrinkToFit="1"/>
    </xf>
    <xf numFmtId="49" fontId="8" fillId="34" borderId="11" xfId="0" applyNumberFormat="1" applyFont="1" applyFill="1" applyBorder="1" applyAlignment="1">
      <alignment horizontal="left" wrapText="1"/>
    </xf>
    <xf numFmtId="49" fontId="9" fillId="34" borderId="11" xfId="0" applyNumberFormat="1" applyFont="1" applyFill="1" applyBorder="1" applyAlignment="1">
      <alignment horizontal="center" wrapText="1"/>
    </xf>
    <xf numFmtId="4" fontId="9" fillId="34" borderId="11" xfId="0" applyNumberFormat="1" applyFont="1" applyFill="1" applyBorder="1" applyAlignment="1">
      <alignment horizontal="right" shrinkToFit="1"/>
    </xf>
    <xf numFmtId="172" fontId="6" fillId="0" borderId="11" xfId="0" applyNumberFormat="1" applyFont="1" applyBorder="1" applyAlignment="1">
      <alignment/>
    </xf>
    <xf numFmtId="49" fontId="8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6" fillId="35" borderId="11" xfId="0" applyNumberFormat="1" applyFont="1" applyFill="1" applyBorder="1" applyAlignment="1">
      <alignment shrinkToFit="1"/>
    </xf>
    <xf numFmtId="49" fontId="10" fillId="0" borderId="11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 wrapText="1"/>
    </xf>
    <xf numFmtId="4" fontId="11" fillId="0" borderId="11" xfId="0" applyNumberFormat="1" applyFont="1" applyFill="1" applyBorder="1" applyAlignment="1">
      <alignment shrinkToFit="1"/>
    </xf>
    <xf numFmtId="172" fontId="11" fillId="0" borderId="11" xfId="0" applyNumberFormat="1" applyFont="1" applyBorder="1" applyAlignment="1">
      <alignment/>
    </xf>
    <xf numFmtId="49" fontId="8" fillId="36" borderId="11" xfId="0" applyNumberFormat="1" applyFont="1" applyFill="1" applyBorder="1" applyAlignment="1">
      <alignment horizontal="left" wrapText="1"/>
    </xf>
    <xf numFmtId="4" fontId="6" fillId="36" borderId="11" xfId="0" applyNumberFormat="1" applyFont="1" applyFill="1" applyBorder="1" applyAlignment="1">
      <alignment horizontal="right" shrinkToFit="1"/>
    </xf>
    <xf numFmtId="49" fontId="11" fillId="0" borderId="11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center"/>
    </xf>
    <xf numFmtId="4" fontId="6" fillId="37" borderId="11" xfId="0" applyNumberFormat="1" applyFont="1" applyFill="1" applyBorder="1" applyAlignment="1">
      <alignment shrinkToFit="1"/>
    </xf>
    <xf numFmtId="49" fontId="12" fillId="16" borderId="11" xfId="0" applyNumberFormat="1" applyFont="1" applyFill="1" applyBorder="1" applyAlignment="1">
      <alignment horizontal="left" wrapText="1"/>
    </xf>
    <xf numFmtId="49" fontId="11" fillId="33" borderId="11" xfId="0" applyNumberFormat="1" applyFont="1" applyFill="1" applyBorder="1" applyAlignment="1">
      <alignment horizontal="center" wrapText="1"/>
    </xf>
    <xf numFmtId="4" fontId="11" fillId="33" borderId="11" xfId="0" applyNumberFormat="1" applyFont="1" applyFill="1" applyBorder="1" applyAlignment="1">
      <alignment shrinkToFit="1"/>
    </xf>
    <xf numFmtId="4" fontId="2" fillId="0" borderId="0" xfId="0" applyNumberFormat="1" applyFont="1" applyFill="1" applyBorder="1" applyAlignment="1">
      <alignment shrinkToFit="1"/>
    </xf>
    <xf numFmtId="49" fontId="13" fillId="33" borderId="11" xfId="0" applyNumberFormat="1" applyFont="1" applyFill="1" applyBorder="1" applyAlignment="1">
      <alignment horizontal="center" wrapText="1"/>
    </xf>
    <xf numFmtId="49" fontId="6" fillId="38" borderId="11" xfId="0" applyNumberFormat="1" applyFont="1" applyFill="1" applyBorder="1" applyAlignment="1">
      <alignment horizontal="center" wrapText="1"/>
    </xf>
    <xf numFmtId="4" fontId="6" fillId="38" borderId="11" xfId="0" applyNumberFormat="1" applyFont="1" applyFill="1" applyBorder="1" applyAlignment="1">
      <alignment shrinkToFit="1"/>
    </xf>
    <xf numFmtId="0" fontId="12" fillId="38" borderId="11" xfId="0" applyNumberFormat="1" applyFont="1" applyFill="1" applyBorder="1" applyAlignment="1">
      <alignment horizontal="left" wrapText="1"/>
    </xf>
    <xf numFmtId="49" fontId="8" fillId="38" borderId="11" xfId="0" applyNumberFormat="1" applyFont="1" applyFill="1" applyBorder="1" applyAlignment="1">
      <alignment horizontal="left" wrapText="1"/>
    </xf>
    <xf numFmtId="49" fontId="8" fillId="38" borderId="11" xfId="0" applyNumberFormat="1" applyFont="1" applyFill="1" applyBorder="1" applyAlignment="1">
      <alignment horizontal="left" vertical="top" wrapText="1"/>
    </xf>
    <xf numFmtId="49" fontId="9" fillId="16" borderId="11" xfId="0" applyNumberFormat="1" applyFont="1" applyFill="1" applyBorder="1" applyAlignment="1">
      <alignment horizontal="center" wrapText="1"/>
    </xf>
    <xf numFmtId="4" fontId="9" fillId="16" borderId="11" xfId="0" applyNumberFormat="1" applyFont="1" applyFill="1" applyBorder="1" applyAlignment="1">
      <alignment shrinkToFit="1"/>
    </xf>
    <xf numFmtId="49" fontId="6" fillId="36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PageLayoutView="0" workbookViewId="0" topLeftCell="A1">
      <selection activeCell="E70" sqref="E70"/>
    </sheetView>
  </sheetViews>
  <sheetFormatPr defaultColWidth="9.00390625" defaultRowHeight="12.75"/>
  <cols>
    <col min="1" max="1" width="48.00390625" style="0" customWidth="1"/>
    <col min="2" max="2" width="8.625" style="0" customWidth="1"/>
    <col min="3" max="3" width="15.125" style="0" customWidth="1"/>
    <col min="4" max="4" width="21.75390625" style="0" hidden="1" customWidth="1"/>
    <col min="5" max="5" width="13.25390625" style="0" customWidth="1"/>
    <col min="6" max="6" width="8.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6" t="s">
        <v>111</v>
      </c>
      <c r="B1" s="46"/>
      <c r="C1" s="46"/>
      <c r="D1" s="46"/>
      <c r="E1" s="46"/>
      <c r="F1" s="46"/>
    </row>
    <row r="2" spans="1:9" ht="15.75">
      <c r="A2" s="47" t="s">
        <v>50</v>
      </c>
      <c r="B2" s="47"/>
      <c r="C2" s="47"/>
      <c r="D2" s="47"/>
      <c r="E2" s="47"/>
      <c r="F2" s="47"/>
      <c r="G2" s="1"/>
      <c r="H2" s="1"/>
      <c r="I2" s="1"/>
    </row>
    <row r="3" spans="1:6" ht="9" customHeight="1">
      <c r="A3" s="12"/>
      <c r="B3" s="12"/>
      <c r="C3" s="12"/>
      <c r="D3" s="12"/>
      <c r="E3" s="12"/>
      <c r="F3" s="12"/>
    </row>
    <row r="4" spans="1:8" ht="22.5">
      <c r="A4" s="13" t="s">
        <v>4</v>
      </c>
      <c r="B4" s="13" t="s">
        <v>5</v>
      </c>
      <c r="C4" s="13" t="s">
        <v>1</v>
      </c>
      <c r="D4" s="13" t="s">
        <v>0</v>
      </c>
      <c r="E4" s="13" t="s">
        <v>2</v>
      </c>
      <c r="F4" s="13" t="s">
        <v>47</v>
      </c>
      <c r="G4" s="3"/>
      <c r="H4" s="3"/>
    </row>
    <row r="5" spans="1:6" s="5" customFormat="1" ht="16.5" customHeight="1">
      <c r="A5" s="14" t="s">
        <v>11</v>
      </c>
      <c r="B5" s="15" t="s">
        <v>10</v>
      </c>
      <c r="C5" s="16">
        <f>C6+C22+C24+C20</f>
        <v>1362200</v>
      </c>
      <c r="D5" s="16">
        <f>D6+D22+D24+D20</f>
        <v>0</v>
      </c>
      <c r="E5" s="16">
        <f>E6+E22+E24+E20</f>
        <v>1000420.9000000001</v>
      </c>
      <c r="F5" s="17">
        <f aca="true" t="shared" si="0" ref="F5:F18">E5/C5*100</f>
        <v>73.44155777418882</v>
      </c>
    </row>
    <row r="6" spans="1:8" ht="22.5" customHeight="1">
      <c r="A6" s="18" t="s">
        <v>8</v>
      </c>
      <c r="B6" s="19" t="s">
        <v>7</v>
      </c>
      <c r="C6" s="20">
        <f>C7+C9+C10+C11+C13+C15+C17+C12+C18+C19+C8+C14+C16</f>
        <v>1332200</v>
      </c>
      <c r="D6" s="20">
        <f>D7+D9+D10+D11+D13+D15+D17+D12+D18+D19+D8+D14+D16</f>
        <v>0</v>
      </c>
      <c r="E6" s="20">
        <f>E7+E9+E10+E11+E13+E15+E17+E12+E18+E19+E8+E14+E16</f>
        <v>1000420.9000000001</v>
      </c>
      <c r="F6" s="17">
        <f t="shared" si="0"/>
        <v>75.09539858880049</v>
      </c>
      <c r="G6" s="2"/>
      <c r="H6" s="2"/>
    </row>
    <row r="7" spans="1:6" s="4" customFormat="1" ht="12.75">
      <c r="A7" s="21" t="s">
        <v>9</v>
      </c>
      <c r="B7" s="22" t="s">
        <v>6</v>
      </c>
      <c r="C7" s="23">
        <v>851538</v>
      </c>
      <c r="D7" s="23"/>
      <c r="E7" s="23">
        <v>666302.51</v>
      </c>
      <c r="F7" s="24">
        <f t="shared" si="0"/>
        <v>78.24694963700975</v>
      </c>
    </row>
    <row r="8" spans="1:6" s="4" customFormat="1" ht="12" customHeight="1">
      <c r="A8" s="21" t="s">
        <v>93</v>
      </c>
      <c r="B8" s="22" t="s">
        <v>92</v>
      </c>
      <c r="C8" s="23">
        <v>4000</v>
      </c>
      <c r="D8" s="23"/>
      <c r="E8" s="23">
        <v>1261.68</v>
      </c>
      <c r="F8" s="24">
        <f>E8/C8*100</f>
        <v>31.542</v>
      </c>
    </row>
    <row r="9" spans="1:6" s="4" customFormat="1" ht="12.75">
      <c r="A9" s="21" t="s">
        <v>13</v>
      </c>
      <c r="B9" s="22" t="s">
        <v>12</v>
      </c>
      <c r="C9" s="23">
        <v>258378</v>
      </c>
      <c r="D9" s="23"/>
      <c r="E9" s="23">
        <v>197674.88</v>
      </c>
      <c r="F9" s="24">
        <f t="shared" si="0"/>
        <v>76.50608023902964</v>
      </c>
    </row>
    <row r="10" spans="1:6" s="4" customFormat="1" ht="12.75">
      <c r="A10" s="21" t="s">
        <v>15</v>
      </c>
      <c r="B10" s="22" t="s">
        <v>14</v>
      </c>
      <c r="C10" s="23">
        <v>20120</v>
      </c>
      <c r="D10" s="23"/>
      <c r="E10" s="23">
        <v>16684.56</v>
      </c>
      <c r="F10" s="24">
        <f t="shared" si="0"/>
        <v>82.92524850894632</v>
      </c>
    </row>
    <row r="11" spans="1:6" s="4" customFormat="1" ht="12.75">
      <c r="A11" s="21" t="s">
        <v>32</v>
      </c>
      <c r="B11" s="22" t="s">
        <v>31</v>
      </c>
      <c r="C11" s="23">
        <v>99800</v>
      </c>
      <c r="D11" s="23"/>
      <c r="E11" s="23">
        <v>68482.43</v>
      </c>
      <c r="F11" s="24">
        <f t="shared" si="0"/>
        <v>68.61966933867734</v>
      </c>
    </row>
    <row r="12" spans="1:6" s="4" customFormat="1" ht="12.75" customHeight="1">
      <c r="A12" s="21" t="s">
        <v>17</v>
      </c>
      <c r="B12" s="22" t="s">
        <v>16</v>
      </c>
      <c r="C12" s="23">
        <v>17500</v>
      </c>
      <c r="D12" s="23"/>
      <c r="E12" s="23">
        <v>5000</v>
      </c>
      <c r="F12" s="24">
        <f t="shared" si="0"/>
        <v>28.57142857142857</v>
      </c>
    </row>
    <row r="13" spans="1:6" s="4" customFormat="1" ht="12.75">
      <c r="A13" s="21" t="s">
        <v>19</v>
      </c>
      <c r="B13" s="22" t="s">
        <v>18</v>
      </c>
      <c r="C13" s="23">
        <v>8000</v>
      </c>
      <c r="D13" s="23"/>
      <c r="E13" s="23">
        <v>3750</v>
      </c>
      <c r="F13" s="24">
        <f t="shared" si="0"/>
        <v>46.875</v>
      </c>
    </row>
    <row r="14" spans="1:6" s="4" customFormat="1" ht="12.75">
      <c r="A14" s="21" t="s">
        <v>101</v>
      </c>
      <c r="B14" s="22" t="s">
        <v>100</v>
      </c>
      <c r="C14" s="23">
        <v>5000</v>
      </c>
      <c r="D14" s="23"/>
      <c r="E14" s="23">
        <v>4407.87</v>
      </c>
      <c r="F14" s="24">
        <f t="shared" si="0"/>
        <v>88.1574</v>
      </c>
    </row>
    <row r="15" spans="1:6" s="4" customFormat="1" ht="12.75">
      <c r="A15" s="21" t="s">
        <v>80</v>
      </c>
      <c r="B15" s="22" t="s">
        <v>79</v>
      </c>
      <c r="C15" s="23">
        <v>18000</v>
      </c>
      <c r="D15" s="23"/>
      <c r="E15" s="23">
        <v>2115</v>
      </c>
      <c r="F15" s="24">
        <f t="shared" si="0"/>
        <v>11.75</v>
      </c>
    </row>
    <row r="16" spans="1:6" s="4" customFormat="1" ht="12.75">
      <c r="A16" s="21" t="s">
        <v>95</v>
      </c>
      <c r="B16" s="22" t="s">
        <v>94</v>
      </c>
      <c r="C16" s="23">
        <v>4264</v>
      </c>
      <c r="D16" s="23"/>
      <c r="E16" s="23">
        <v>4264</v>
      </c>
      <c r="F16" s="24">
        <f t="shared" si="0"/>
        <v>100</v>
      </c>
    </row>
    <row r="17" spans="1:6" s="4" customFormat="1" ht="12.75" customHeight="1">
      <c r="A17" s="21" t="s">
        <v>83</v>
      </c>
      <c r="B17" s="22" t="s">
        <v>81</v>
      </c>
      <c r="C17" s="23">
        <v>45000</v>
      </c>
      <c r="D17" s="23"/>
      <c r="E17" s="23">
        <v>29877.97</v>
      </c>
      <c r="F17" s="24">
        <f t="shared" si="0"/>
        <v>66.39548888888889</v>
      </c>
    </row>
    <row r="18" spans="1:6" s="4" customFormat="1" ht="12" customHeight="1">
      <c r="A18" s="21" t="s">
        <v>54</v>
      </c>
      <c r="B18" s="22" t="s">
        <v>53</v>
      </c>
      <c r="C18" s="23">
        <v>600</v>
      </c>
      <c r="D18" s="23"/>
      <c r="E18" s="23">
        <v>600</v>
      </c>
      <c r="F18" s="24">
        <f t="shared" si="0"/>
        <v>100</v>
      </c>
    </row>
    <row r="19" spans="1:6" s="4" customFormat="1" ht="9.75" customHeight="1">
      <c r="A19" s="21" t="s">
        <v>84</v>
      </c>
      <c r="B19" s="22" t="s">
        <v>82</v>
      </c>
      <c r="C19" s="23">
        <v>0</v>
      </c>
      <c r="D19" s="23"/>
      <c r="E19" s="23">
        <v>0</v>
      </c>
      <c r="F19" s="24">
        <v>0</v>
      </c>
    </row>
    <row r="20" spans="1:8" ht="9.75" customHeight="1">
      <c r="A20" s="18" t="s">
        <v>96</v>
      </c>
      <c r="B20" s="19" t="s">
        <v>97</v>
      </c>
      <c r="C20" s="20">
        <f>C21</f>
        <v>0</v>
      </c>
      <c r="D20" s="20">
        <f>D21</f>
        <v>0</v>
      </c>
      <c r="E20" s="20">
        <f>E21</f>
        <v>0</v>
      </c>
      <c r="F20" s="17">
        <v>0</v>
      </c>
      <c r="G20" s="2"/>
      <c r="H20" s="2"/>
    </row>
    <row r="21" spans="1:6" s="4" customFormat="1" ht="6" customHeight="1">
      <c r="A21" s="21" t="s">
        <v>95</v>
      </c>
      <c r="B21" s="22" t="s">
        <v>94</v>
      </c>
      <c r="C21" s="23">
        <v>0</v>
      </c>
      <c r="D21" s="23">
        <v>0</v>
      </c>
      <c r="E21" s="23">
        <v>0</v>
      </c>
      <c r="F21" s="24">
        <v>0</v>
      </c>
    </row>
    <row r="22" spans="1:8" ht="13.5" customHeight="1">
      <c r="A22" s="18" t="s">
        <v>24</v>
      </c>
      <c r="B22" s="19" t="s">
        <v>23</v>
      </c>
      <c r="C22" s="20">
        <f>C23</f>
        <v>30000</v>
      </c>
      <c r="D22" s="20">
        <f>D23</f>
        <v>0</v>
      </c>
      <c r="E22" s="20">
        <f>E23</f>
        <v>0</v>
      </c>
      <c r="F22" s="17">
        <v>0</v>
      </c>
      <c r="G22" s="2"/>
      <c r="H22" s="2"/>
    </row>
    <row r="23" spans="1:6" s="4" customFormat="1" ht="10.5" customHeight="1">
      <c r="A23" s="21" t="s">
        <v>105</v>
      </c>
      <c r="B23" s="22" t="s">
        <v>104</v>
      </c>
      <c r="C23" s="23">
        <v>30000</v>
      </c>
      <c r="D23" s="23">
        <v>0</v>
      </c>
      <c r="E23" s="23">
        <v>0</v>
      </c>
      <c r="F23" s="24">
        <v>0</v>
      </c>
    </row>
    <row r="24" spans="1:8" ht="9" customHeight="1">
      <c r="A24" s="18" t="s">
        <v>56</v>
      </c>
      <c r="B24" s="19" t="s">
        <v>55</v>
      </c>
      <c r="C24" s="20">
        <f>C26+C25</f>
        <v>0</v>
      </c>
      <c r="D24" s="20">
        <f>D26+D25</f>
        <v>0</v>
      </c>
      <c r="E24" s="20">
        <f>E26+E25</f>
        <v>0</v>
      </c>
      <c r="F24" s="17">
        <v>0</v>
      </c>
      <c r="G24" s="2"/>
      <c r="H24" s="2"/>
    </row>
    <row r="25" spans="1:6" s="4" customFormat="1" ht="6" customHeight="1">
      <c r="A25" s="21" t="s">
        <v>89</v>
      </c>
      <c r="B25" s="22" t="s">
        <v>86</v>
      </c>
      <c r="C25" s="23">
        <v>0</v>
      </c>
      <c r="D25" s="23"/>
      <c r="E25" s="23">
        <v>0</v>
      </c>
      <c r="F25" s="24">
        <v>0</v>
      </c>
    </row>
    <row r="26" spans="1:6" s="4" customFormat="1" ht="8.25" customHeight="1">
      <c r="A26" s="21" t="s">
        <v>95</v>
      </c>
      <c r="B26" s="22" t="s">
        <v>94</v>
      </c>
      <c r="C26" s="23">
        <v>0</v>
      </c>
      <c r="D26" s="23">
        <v>0</v>
      </c>
      <c r="E26" s="23">
        <v>0</v>
      </c>
      <c r="F26" s="24">
        <v>0</v>
      </c>
    </row>
    <row r="27" spans="1:6" s="5" customFormat="1" ht="15" customHeight="1">
      <c r="A27" s="14" t="s">
        <v>28</v>
      </c>
      <c r="B27" s="15" t="s">
        <v>27</v>
      </c>
      <c r="C27" s="16">
        <f>C28</f>
        <v>107800</v>
      </c>
      <c r="D27" s="16">
        <f>D28</f>
        <v>0</v>
      </c>
      <c r="E27" s="16">
        <f>E28</f>
        <v>27738.69</v>
      </c>
      <c r="F27" s="17">
        <f aca="true" t="shared" si="1" ref="F27:F34">E27/C27*100</f>
        <v>25.731623376623375</v>
      </c>
    </row>
    <row r="28" spans="1:8" ht="13.5" customHeight="1">
      <c r="A28" s="18" t="s">
        <v>26</v>
      </c>
      <c r="B28" s="19" t="s">
        <v>25</v>
      </c>
      <c r="C28" s="20">
        <f>C29+C30+C31+C32+C34+C33</f>
        <v>107800</v>
      </c>
      <c r="D28" s="20">
        <f>D29+D30+D31+D32+D34</f>
        <v>0</v>
      </c>
      <c r="E28" s="20">
        <f>E29+E30+E31+E32+E34+E33</f>
        <v>27738.69</v>
      </c>
      <c r="F28" s="17">
        <f t="shared" si="1"/>
        <v>25.731623376623375</v>
      </c>
      <c r="G28" s="2"/>
      <c r="H28" s="2"/>
    </row>
    <row r="29" spans="1:6" s="4" customFormat="1" ht="12.75">
      <c r="A29" s="21" t="s">
        <v>9</v>
      </c>
      <c r="B29" s="22" t="s">
        <v>6</v>
      </c>
      <c r="C29" s="23">
        <v>77463</v>
      </c>
      <c r="D29" s="23"/>
      <c r="E29" s="23">
        <v>21304.69</v>
      </c>
      <c r="F29" s="24">
        <f t="shared" si="1"/>
        <v>27.503053070498172</v>
      </c>
    </row>
    <row r="30" spans="1:6" s="4" customFormat="1" ht="12.75">
      <c r="A30" s="21" t="s">
        <v>13</v>
      </c>
      <c r="B30" s="22" t="s">
        <v>12</v>
      </c>
      <c r="C30" s="23">
        <v>23337</v>
      </c>
      <c r="D30" s="23"/>
      <c r="E30" s="23">
        <v>6434</v>
      </c>
      <c r="F30" s="24">
        <f t="shared" si="1"/>
        <v>27.56995329305395</v>
      </c>
    </row>
    <row r="31" spans="1:6" s="4" customFormat="1" ht="5.25" customHeight="1">
      <c r="A31" s="21" t="s">
        <v>66</v>
      </c>
      <c r="B31" s="22" t="s">
        <v>65</v>
      </c>
      <c r="C31" s="23">
        <v>0</v>
      </c>
      <c r="D31" s="23"/>
      <c r="E31" s="23">
        <v>0</v>
      </c>
      <c r="F31" s="24">
        <v>0</v>
      </c>
    </row>
    <row r="32" spans="1:6" s="4" customFormat="1" ht="7.5" customHeight="1">
      <c r="A32" s="21" t="s">
        <v>17</v>
      </c>
      <c r="B32" s="22" t="s">
        <v>16</v>
      </c>
      <c r="C32" s="23">
        <v>0</v>
      </c>
      <c r="D32" s="23"/>
      <c r="E32" s="23">
        <v>0</v>
      </c>
      <c r="F32" s="24">
        <v>0</v>
      </c>
    </row>
    <row r="33" spans="1:6" s="4" customFormat="1" ht="11.25" customHeight="1">
      <c r="A33" s="21" t="s">
        <v>19</v>
      </c>
      <c r="B33" s="22" t="s">
        <v>18</v>
      </c>
      <c r="C33" s="23">
        <v>2640</v>
      </c>
      <c r="D33" s="23"/>
      <c r="E33" s="23">
        <v>0</v>
      </c>
      <c r="F33" s="24">
        <f t="shared" si="1"/>
        <v>0</v>
      </c>
    </row>
    <row r="34" spans="1:6" s="4" customFormat="1" ht="13.5" customHeight="1">
      <c r="A34" s="21" t="s">
        <v>89</v>
      </c>
      <c r="B34" s="22" t="s">
        <v>86</v>
      </c>
      <c r="C34" s="23">
        <v>4360</v>
      </c>
      <c r="D34" s="23"/>
      <c r="E34" s="23">
        <v>0</v>
      </c>
      <c r="F34" s="24">
        <f t="shared" si="1"/>
        <v>0</v>
      </c>
    </row>
    <row r="35" spans="1:6" s="5" customFormat="1" ht="18" customHeight="1">
      <c r="A35" s="14" t="s">
        <v>36</v>
      </c>
      <c r="B35" s="15" t="s">
        <v>35</v>
      </c>
      <c r="C35" s="16">
        <f>C38+C41+C36</f>
        <v>13000</v>
      </c>
      <c r="D35" s="16">
        <f>D38+D41+D36</f>
        <v>0</v>
      </c>
      <c r="E35" s="16">
        <f>E38+E41+E36</f>
        <v>0</v>
      </c>
      <c r="F35" s="17">
        <v>0</v>
      </c>
    </row>
    <row r="36" spans="1:6" s="5" customFormat="1" ht="26.25" customHeight="1">
      <c r="A36" s="25" t="s">
        <v>98</v>
      </c>
      <c r="B36" s="43" t="s">
        <v>99</v>
      </c>
      <c r="C36" s="26">
        <f>C37</f>
        <v>3000</v>
      </c>
      <c r="D36" s="26">
        <f>D37</f>
        <v>0</v>
      </c>
      <c r="E36" s="26">
        <f>E37</f>
        <v>0</v>
      </c>
      <c r="F36" s="17">
        <f>E36/C36*100</f>
        <v>0</v>
      </c>
    </row>
    <row r="37" spans="1:6" s="4" customFormat="1" ht="12.75">
      <c r="A37" s="21" t="s">
        <v>22</v>
      </c>
      <c r="B37" s="22" t="s">
        <v>86</v>
      </c>
      <c r="C37" s="23">
        <v>3000</v>
      </c>
      <c r="D37" s="23"/>
      <c r="E37" s="23">
        <v>0</v>
      </c>
      <c r="F37" s="24">
        <f>E37/C37*100</f>
        <v>0</v>
      </c>
    </row>
    <row r="38" spans="1:8" ht="12" customHeight="1">
      <c r="A38" s="18" t="s">
        <v>34</v>
      </c>
      <c r="B38" s="19" t="s">
        <v>33</v>
      </c>
      <c r="C38" s="20">
        <f>C40+C39</f>
        <v>10000</v>
      </c>
      <c r="D38" s="20">
        <f>D40</f>
        <v>0</v>
      </c>
      <c r="E38" s="20">
        <f>E40+E39</f>
        <v>0</v>
      </c>
      <c r="F38" s="17">
        <v>0</v>
      </c>
      <c r="G38" s="2"/>
      <c r="H38" s="2"/>
    </row>
    <row r="39" spans="1:8" ht="7.5" customHeight="1">
      <c r="A39" s="21" t="s">
        <v>17</v>
      </c>
      <c r="B39" s="35" t="s">
        <v>16</v>
      </c>
      <c r="C39" s="33">
        <v>0</v>
      </c>
      <c r="D39" s="33"/>
      <c r="E39" s="33">
        <v>0</v>
      </c>
      <c r="F39" s="24">
        <v>0</v>
      </c>
      <c r="G39" s="2"/>
      <c r="H39" s="2"/>
    </row>
    <row r="40" spans="1:6" s="4" customFormat="1" ht="14.25" customHeight="1">
      <c r="A40" s="45" t="s">
        <v>89</v>
      </c>
      <c r="B40" s="22" t="s">
        <v>86</v>
      </c>
      <c r="C40" s="23">
        <v>10000</v>
      </c>
      <c r="D40" s="23"/>
      <c r="E40" s="23">
        <v>0</v>
      </c>
      <c r="F40" s="24">
        <v>0</v>
      </c>
    </row>
    <row r="41" spans="1:6" s="5" customFormat="1" ht="9" customHeight="1">
      <c r="A41" s="25" t="s">
        <v>77</v>
      </c>
      <c r="B41" s="43" t="s">
        <v>76</v>
      </c>
      <c r="C41" s="26">
        <f>C42</f>
        <v>0</v>
      </c>
      <c r="D41" s="26">
        <f>D42</f>
        <v>0</v>
      </c>
      <c r="E41" s="26">
        <f>E42</f>
        <v>0</v>
      </c>
      <c r="F41" s="17">
        <v>0</v>
      </c>
    </row>
    <row r="42" spans="1:11" s="5" customFormat="1" ht="9" customHeight="1">
      <c r="A42" s="21" t="s">
        <v>17</v>
      </c>
      <c r="B42" s="27" t="s">
        <v>16</v>
      </c>
      <c r="C42" s="28">
        <v>0</v>
      </c>
      <c r="D42" s="28"/>
      <c r="E42" s="28">
        <v>0</v>
      </c>
      <c r="F42" s="24">
        <v>0</v>
      </c>
      <c r="G42" s="8"/>
      <c r="H42" s="9"/>
      <c r="I42" s="10"/>
      <c r="J42" s="10"/>
      <c r="K42" s="10"/>
    </row>
    <row r="43" spans="1:6" s="5" customFormat="1" ht="15.75" customHeight="1">
      <c r="A43" s="14" t="s">
        <v>38</v>
      </c>
      <c r="B43" s="15" t="s">
        <v>37</v>
      </c>
      <c r="C43" s="16">
        <f>C44+C46+C49</f>
        <v>994300</v>
      </c>
      <c r="D43" s="16">
        <f>D44+D46</f>
        <v>0</v>
      </c>
      <c r="E43" s="16">
        <f>E44+E46+E49</f>
        <v>550557.48</v>
      </c>
      <c r="F43" s="17">
        <f aca="true" t="shared" si="2" ref="F43:F70">E43/C43*100</f>
        <v>55.371364779241674</v>
      </c>
    </row>
    <row r="44" spans="1:6" s="5" customFormat="1" ht="9.75" customHeight="1">
      <c r="A44" s="25" t="s">
        <v>58</v>
      </c>
      <c r="B44" s="43" t="s">
        <v>57</v>
      </c>
      <c r="C44" s="26">
        <f>C45</f>
        <v>0</v>
      </c>
      <c r="D44" s="26">
        <f>D45</f>
        <v>0</v>
      </c>
      <c r="E44" s="26">
        <f>E45</f>
        <v>0</v>
      </c>
      <c r="F44" s="17">
        <v>0</v>
      </c>
    </row>
    <row r="45" spans="1:11" s="5" customFormat="1" ht="6.75" customHeight="1">
      <c r="A45" s="21" t="s">
        <v>19</v>
      </c>
      <c r="B45" s="27" t="s">
        <v>18</v>
      </c>
      <c r="C45" s="28">
        <v>0</v>
      </c>
      <c r="D45" s="28"/>
      <c r="E45" s="28">
        <v>0</v>
      </c>
      <c r="F45" s="24">
        <v>0</v>
      </c>
      <c r="G45" s="8"/>
      <c r="H45" s="9"/>
      <c r="I45" s="10"/>
      <c r="J45" s="10"/>
      <c r="K45" s="10"/>
    </row>
    <row r="46" spans="1:6" s="5" customFormat="1" ht="15.75" customHeight="1">
      <c r="A46" s="25" t="s">
        <v>48</v>
      </c>
      <c r="B46" s="43" t="s">
        <v>49</v>
      </c>
      <c r="C46" s="26">
        <f>C47+C48</f>
        <v>954300</v>
      </c>
      <c r="D46" s="26">
        <f>D47+D48</f>
        <v>0</v>
      </c>
      <c r="E46" s="26">
        <f>E47+E48</f>
        <v>550557.48</v>
      </c>
      <c r="F46" s="17">
        <f t="shared" si="2"/>
        <v>57.69228544482867</v>
      </c>
    </row>
    <row r="47" spans="1:11" s="5" customFormat="1" ht="13.5" customHeight="1">
      <c r="A47" s="21" t="s">
        <v>17</v>
      </c>
      <c r="B47" s="27" t="s">
        <v>16</v>
      </c>
      <c r="C47" s="28">
        <v>950660</v>
      </c>
      <c r="D47" s="28"/>
      <c r="E47" s="28">
        <v>550557.48</v>
      </c>
      <c r="F47" s="24">
        <f t="shared" si="2"/>
        <v>57.91318452443566</v>
      </c>
      <c r="G47" s="8"/>
      <c r="H47" s="9"/>
      <c r="I47" s="10"/>
      <c r="J47" s="10"/>
      <c r="K47" s="10"/>
    </row>
    <row r="48" spans="1:6" s="4" customFormat="1" ht="15" customHeight="1">
      <c r="A48" s="21" t="s">
        <v>19</v>
      </c>
      <c r="B48" s="22" t="s">
        <v>18</v>
      </c>
      <c r="C48" s="23">
        <v>3640</v>
      </c>
      <c r="D48" s="23"/>
      <c r="E48" s="23">
        <v>0</v>
      </c>
      <c r="F48" s="24">
        <f>E48/C48*100</f>
        <v>0</v>
      </c>
    </row>
    <row r="49" spans="1:6" s="4" customFormat="1" ht="15.75" customHeight="1">
      <c r="A49" s="38" t="s">
        <v>70</v>
      </c>
      <c r="B49" s="36" t="s">
        <v>69</v>
      </c>
      <c r="C49" s="37">
        <f>C50+C51</f>
        <v>40000</v>
      </c>
      <c r="D49" s="37">
        <f>D50+D51</f>
        <v>0</v>
      </c>
      <c r="E49" s="37">
        <f>E50+E51</f>
        <v>0</v>
      </c>
      <c r="F49" s="17">
        <f>E49/C49*100</f>
        <v>0</v>
      </c>
    </row>
    <row r="50" spans="1:6" s="4" customFormat="1" ht="13.5" customHeight="1">
      <c r="A50" s="21" t="s">
        <v>107</v>
      </c>
      <c r="B50" s="22" t="s">
        <v>106</v>
      </c>
      <c r="C50" s="23">
        <v>40000</v>
      </c>
      <c r="D50" s="23"/>
      <c r="E50" s="23">
        <v>0</v>
      </c>
      <c r="F50" s="24">
        <f t="shared" si="2"/>
        <v>0</v>
      </c>
    </row>
    <row r="51" spans="1:6" s="4" customFormat="1" ht="9.75" customHeight="1">
      <c r="A51" s="21" t="s">
        <v>80</v>
      </c>
      <c r="B51" s="22" t="s">
        <v>79</v>
      </c>
      <c r="C51" s="23">
        <v>0</v>
      </c>
      <c r="D51" s="23"/>
      <c r="E51" s="23">
        <v>0</v>
      </c>
      <c r="F51" s="24">
        <v>0</v>
      </c>
    </row>
    <row r="52" spans="1:6" s="5" customFormat="1" ht="18.75">
      <c r="A52" s="14" t="s">
        <v>42</v>
      </c>
      <c r="B52" s="15" t="s">
        <v>41</v>
      </c>
      <c r="C52" s="16">
        <f>C61+C53+C55</f>
        <v>5486921.7</v>
      </c>
      <c r="D52" s="16">
        <f>D61+D53</f>
        <v>0</v>
      </c>
      <c r="E52" s="16">
        <f>E61+E53+E55</f>
        <v>4572989.53</v>
      </c>
      <c r="F52" s="17">
        <f t="shared" si="2"/>
        <v>83.34344428498042</v>
      </c>
    </row>
    <row r="53" spans="1:6" s="5" customFormat="1" ht="15" customHeight="1">
      <c r="A53" s="18" t="s">
        <v>68</v>
      </c>
      <c r="B53" s="19" t="s">
        <v>67</v>
      </c>
      <c r="C53" s="20">
        <f>C54</f>
        <v>122000</v>
      </c>
      <c r="D53" s="20">
        <f>D54</f>
        <v>0</v>
      </c>
      <c r="E53" s="20">
        <f>E54</f>
        <v>89365.44</v>
      </c>
      <c r="F53" s="17">
        <f t="shared" si="2"/>
        <v>73.25036065573771</v>
      </c>
    </row>
    <row r="54" spans="1:6" s="5" customFormat="1" ht="14.25" customHeight="1">
      <c r="A54" s="21" t="s">
        <v>17</v>
      </c>
      <c r="B54" s="22" t="s">
        <v>16</v>
      </c>
      <c r="C54" s="23">
        <v>122000</v>
      </c>
      <c r="D54" s="23"/>
      <c r="E54" s="23">
        <v>89365.44</v>
      </c>
      <c r="F54" s="24">
        <f t="shared" si="2"/>
        <v>73.25036065573771</v>
      </c>
    </row>
    <row r="55" spans="1:6" s="5" customFormat="1" ht="15" customHeight="1">
      <c r="A55" s="39" t="s">
        <v>72</v>
      </c>
      <c r="B55" s="36" t="s">
        <v>71</v>
      </c>
      <c r="C55" s="37">
        <f>C56+C57+C58+C59+C60</f>
        <v>560000</v>
      </c>
      <c r="D55" s="37">
        <f>D56+D57+D58+D59+D60</f>
        <v>0</v>
      </c>
      <c r="E55" s="37">
        <f>E56+E57+E58+E59+E60</f>
        <v>60000</v>
      </c>
      <c r="F55" s="17">
        <f aca="true" t="shared" si="3" ref="F55:F60">E55/C55*100</f>
        <v>10.714285714285714</v>
      </c>
    </row>
    <row r="56" spans="1:6" s="5" customFormat="1" ht="15.75" customHeight="1">
      <c r="A56" s="21" t="s">
        <v>19</v>
      </c>
      <c r="B56" s="22" t="s">
        <v>18</v>
      </c>
      <c r="C56" s="23">
        <v>60000</v>
      </c>
      <c r="D56" s="23"/>
      <c r="E56" s="23">
        <v>60000</v>
      </c>
      <c r="F56" s="24">
        <f t="shared" si="3"/>
        <v>100</v>
      </c>
    </row>
    <row r="57" spans="1:6" s="4" customFormat="1" ht="18" customHeight="1">
      <c r="A57" s="21" t="s">
        <v>109</v>
      </c>
      <c r="B57" s="22" t="s">
        <v>108</v>
      </c>
      <c r="C57" s="23">
        <v>500000</v>
      </c>
      <c r="D57" s="23"/>
      <c r="E57" s="23">
        <v>0</v>
      </c>
      <c r="F57" s="24">
        <f t="shared" si="3"/>
        <v>0</v>
      </c>
    </row>
    <row r="58" spans="1:6" s="5" customFormat="1" ht="9.75" customHeight="1">
      <c r="A58" s="21" t="s">
        <v>80</v>
      </c>
      <c r="B58" s="22" t="s">
        <v>79</v>
      </c>
      <c r="C58" s="23">
        <v>0</v>
      </c>
      <c r="D58" s="23"/>
      <c r="E58" s="23">
        <v>0</v>
      </c>
      <c r="F58" s="24" t="e">
        <f t="shared" si="3"/>
        <v>#DIV/0!</v>
      </c>
    </row>
    <row r="59" spans="1:6" s="5" customFormat="1" ht="9.75" customHeight="1">
      <c r="A59" s="21" t="s">
        <v>95</v>
      </c>
      <c r="B59" s="22" t="s">
        <v>94</v>
      </c>
      <c r="C59" s="23">
        <v>0</v>
      </c>
      <c r="D59" s="23"/>
      <c r="E59" s="23">
        <v>0</v>
      </c>
      <c r="F59" s="24" t="e">
        <f t="shared" si="3"/>
        <v>#DIV/0!</v>
      </c>
    </row>
    <row r="60" spans="1:6" s="4" customFormat="1" ht="9.75" customHeight="1">
      <c r="A60" s="21" t="s">
        <v>54</v>
      </c>
      <c r="B60" s="22" t="s">
        <v>53</v>
      </c>
      <c r="C60" s="23">
        <v>0</v>
      </c>
      <c r="D60" s="23"/>
      <c r="E60" s="23">
        <v>0</v>
      </c>
      <c r="F60" s="24" t="e">
        <f t="shared" si="3"/>
        <v>#DIV/0!</v>
      </c>
    </row>
    <row r="61" spans="1:8" ht="15" customHeight="1">
      <c r="A61" s="18" t="s">
        <v>40</v>
      </c>
      <c r="B61" s="19" t="s">
        <v>39</v>
      </c>
      <c r="C61" s="20">
        <f>C64+C65+C66+C70+C69+C68+C62+C63+C71+C67</f>
        <v>4804921.7</v>
      </c>
      <c r="D61" s="20">
        <f>D64+D65+D66+D70+D69+D68+D62+D63+D71+D67</f>
        <v>0</v>
      </c>
      <c r="E61" s="20">
        <f>E64+E65+E66+E70+E69+E68+E62+E63+E71+E67</f>
        <v>4423624.09</v>
      </c>
      <c r="F61" s="17">
        <f t="shared" si="2"/>
        <v>92.06443655471014</v>
      </c>
      <c r="G61" s="2"/>
      <c r="H61" s="2"/>
    </row>
    <row r="62" spans="1:8" ht="8.25" customHeight="1">
      <c r="A62" s="44" t="s">
        <v>9</v>
      </c>
      <c r="B62" s="32" t="s">
        <v>6</v>
      </c>
      <c r="C62" s="33">
        <v>0</v>
      </c>
      <c r="D62" s="33"/>
      <c r="E62" s="33">
        <v>0</v>
      </c>
      <c r="F62" s="24">
        <v>0</v>
      </c>
      <c r="G62" s="2"/>
      <c r="H62" s="2"/>
    </row>
    <row r="63" spans="1:8" ht="6.75" customHeight="1">
      <c r="A63" s="44" t="s">
        <v>13</v>
      </c>
      <c r="B63" s="32" t="s">
        <v>12</v>
      </c>
      <c r="C63" s="33">
        <v>0</v>
      </c>
      <c r="D63" s="33"/>
      <c r="E63" s="33">
        <v>0</v>
      </c>
      <c r="F63" s="24">
        <v>0</v>
      </c>
      <c r="G63" s="2"/>
      <c r="H63" s="2"/>
    </row>
    <row r="64" spans="1:8" ht="13.5" customHeight="1">
      <c r="A64" s="21" t="s">
        <v>30</v>
      </c>
      <c r="B64" s="22" t="s">
        <v>29</v>
      </c>
      <c r="C64" s="23">
        <v>100000</v>
      </c>
      <c r="D64" s="23"/>
      <c r="E64" s="23">
        <v>95500</v>
      </c>
      <c r="F64" s="24">
        <f>E64/C64*100</f>
        <v>95.5</v>
      </c>
      <c r="G64" s="2"/>
      <c r="H64" s="2"/>
    </row>
    <row r="65" spans="1:6" s="4" customFormat="1" ht="12.75">
      <c r="A65" s="21" t="s">
        <v>32</v>
      </c>
      <c r="B65" s="22" t="s">
        <v>31</v>
      </c>
      <c r="C65" s="23">
        <v>300000</v>
      </c>
      <c r="D65" s="23"/>
      <c r="E65" s="23">
        <v>179332.07</v>
      </c>
      <c r="F65" s="24">
        <f t="shared" si="2"/>
        <v>59.77735666666667</v>
      </c>
    </row>
    <row r="66" spans="1:6" s="4" customFormat="1" ht="12.75">
      <c r="A66" s="21" t="s">
        <v>17</v>
      </c>
      <c r="B66" s="22" t="s">
        <v>16</v>
      </c>
      <c r="C66" s="23">
        <v>545964.6</v>
      </c>
      <c r="D66" s="23"/>
      <c r="E66" s="23">
        <v>472658.12</v>
      </c>
      <c r="F66" s="24">
        <f t="shared" si="2"/>
        <v>86.57303422236534</v>
      </c>
    </row>
    <row r="67" spans="1:6" s="5" customFormat="1" ht="14.25" customHeight="1">
      <c r="A67" s="21" t="s">
        <v>19</v>
      </c>
      <c r="B67" s="22" t="s">
        <v>18</v>
      </c>
      <c r="C67" s="23">
        <v>3776857.1</v>
      </c>
      <c r="D67" s="23"/>
      <c r="E67" s="23">
        <v>3609917.9</v>
      </c>
      <c r="F67" s="24">
        <f t="shared" si="2"/>
        <v>95.57994396981553</v>
      </c>
    </row>
    <row r="68" spans="1:6" s="4" customFormat="1" ht="12.75">
      <c r="A68" s="21" t="s">
        <v>54</v>
      </c>
      <c r="B68" s="22" t="s">
        <v>53</v>
      </c>
      <c r="C68" s="23">
        <v>17198</v>
      </c>
      <c r="D68" s="23"/>
      <c r="E68" s="23">
        <v>7200</v>
      </c>
      <c r="F68" s="24">
        <f t="shared" si="2"/>
        <v>41.86533317827654</v>
      </c>
    </row>
    <row r="69" spans="1:6" s="4" customFormat="1" ht="12.75">
      <c r="A69" s="21" t="s">
        <v>88</v>
      </c>
      <c r="B69" s="22" t="s">
        <v>85</v>
      </c>
      <c r="C69" s="23">
        <v>50000</v>
      </c>
      <c r="D69" s="23"/>
      <c r="E69" s="23">
        <v>44214</v>
      </c>
      <c r="F69" s="24">
        <f t="shared" si="2"/>
        <v>88.428</v>
      </c>
    </row>
    <row r="70" spans="1:6" s="4" customFormat="1" ht="12.75">
      <c r="A70" s="45" t="s">
        <v>89</v>
      </c>
      <c r="B70" s="22" t="s">
        <v>86</v>
      </c>
      <c r="C70" s="23">
        <v>14902</v>
      </c>
      <c r="D70" s="23"/>
      <c r="E70" s="23">
        <v>14802</v>
      </c>
      <c r="F70" s="24">
        <f t="shared" si="2"/>
        <v>99.32894913434438</v>
      </c>
    </row>
    <row r="71" spans="1:6" s="4" customFormat="1" ht="10.5" customHeight="1">
      <c r="A71" s="21" t="s">
        <v>90</v>
      </c>
      <c r="B71" s="22" t="s">
        <v>87</v>
      </c>
      <c r="C71" s="23">
        <v>0</v>
      </c>
      <c r="D71" s="23"/>
      <c r="E71" s="23">
        <v>0</v>
      </c>
      <c r="F71" s="24">
        <v>0</v>
      </c>
    </row>
    <row r="72" spans="1:6" s="4" customFormat="1" ht="10.5" customHeight="1">
      <c r="A72" s="31" t="s">
        <v>78</v>
      </c>
      <c r="B72" s="41" t="s">
        <v>73</v>
      </c>
      <c r="C72" s="42">
        <f>C73</f>
        <v>0</v>
      </c>
      <c r="D72" s="42"/>
      <c r="E72" s="42">
        <f>E73</f>
        <v>0</v>
      </c>
      <c r="F72" s="17">
        <v>0</v>
      </c>
    </row>
    <row r="73" spans="1:6" s="4" customFormat="1" ht="9" customHeight="1">
      <c r="A73" s="40" t="s">
        <v>75</v>
      </c>
      <c r="B73" s="36" t="s">
        <v>74</v>
      </c>
      <c r="C73" s="37">
        <f>C74</f>
        <v>0</v>
      </c>
      <c r="D73" s="37"/>
      <c r="E73" s="37">
        <f>E74</f>
        <v>0</v>
      </c>
      <c r="F73" s="17">
        <v>0</v>
      </c>
    </row>
    <row r="74" spans="1:6" s="4" customFormat="1" ht="7.5" customHeight="1">
      <c r="A74" s="21" t="s">
        <v>21</v>
      </c>
      <c r="B74" s="22" t="s">
        <v>20</v>
      </c>
      <c r="C74" s="23">
        <v>0</v>
      </c>
      <c r="D74" s="23"/>
      <c r="E74" s="23">
        <v>0</v>
      </c>
      <c r="F74" s="24">
        <v>0</v>
      </c>
    </row>
    <row r="75" spans="1:6" s="5" customFormat="1" ht="15.75" customHeight="1">
      <c r="A75" s="14" t="s">
        <v>46</v>
      </c>
      <c r="B75" s="15" t="s">
        <v>45</v>
      </c>
      <c r="C75" s="16">
        <f>C76+C80</f>
        <v>1746000</v>
      </c>
      <c r="D75" s="16">
        <f>D76+D80</f>
        <v>0</v>
      </c>
      <c r="E75" s="16">
        <f>E76+E80</f>
        <v>1309500</v>
      </c>
      <c r="F75" s="17">
        <f>E75/C75*100</f>
        <v>75</v>
      </c>
    </row>
    <row r="76" spans="1:8" ht="13.5" customHeight="1">
      <c r="A76" s="18" t="s">
        <v>44</v>
      </c>
      <c r="B76" s="19" t="s">
        <v>43</v>
      </c>
      <c r="C76" s="20">
        <f>C77+C78+C79</f>
        <v>1631500</v>
      </c>
      <c r="D76" s="20">
        <f>D77+D78+D79</f>
        <v>0</v>
      </c>
      <c r="E76" s="20">
        <f>E77+E78+E79</f>
        <v>1223625</v>
      </c>
      <c r="F76" s="17">
        <f>E76/C76*100</f>
        <v>75</v>
      </c>
      <c r="G76" s="2"/>
      <c r="H76" s="2"/>
    </row>
    <row r="77" spans="1:8" ht="10.5" customHeight="1">
      <c r="A77" s="21" t="s">
        <v>32</v>
      </c>
      <c r="B77" s="32" t="s">
        <v>31</v>
      </c>
      <c r="C77" s="33">
        <v>0</v>
      </c>
      <c r="D77" s="33"/>
      <c r="E77" s="33">
        <v>0</v>
      </c>
      <c r="F77" s="24">
        <v>0</v>
      </c>
      <c r="G77" s="2"/>
      <c r="H77" s="2"/>
    </row>
    <row r="78" spans="1:8" s="4" customFormat="1" ht="22.5" customHeight="1">
      <c r="A78" s="21" t="s">
        <v>52</v>
      </c>
      <c r="B78" s="22" t="s">
        <v>51</v>
      </c>
      <c r="C78" s="23">
        <v>1631500</v>
      </c>
      <c r="D78" s="23"/>
      <c r="E78" s="23">
        <v>1223625</v>
      </c>
      <c r="F78" s="24">
        <f>E78/C78*100</f>
        <v>75</v>
      </c>
      <c r="G78" s="6"/>
      <c r="H78" s="7"/>
    </row>
    <row r="79" spans="1:8" s="4" customFormat="1" ht="9" customHeight="1">
      <c r="A79" s="21" t="s">
        <v>54</v>
      </c>
      <c r="B79" s="22" t="s">
        <v>53</v>
      </c>
      <c r="C79" s="23">
        <v>0</v>
      </c>
      <c r="D79" s="23"/>
      <c r="E79" s="23">
        <v>0</v>
      </c>
      <c r="F79" s="24">
        <v>0</v>
      </c>
      <c r="G79" s="34"/>
      <c r="H79" s="7"/>
    </row>
    <row r="80" spans="1:8" ht="12.75" customHeight="1">
      <c r="A80" s="18" t="s">
        <v>59</v>
      </c>
      <c r="B80" s="19" t="s">
        <v>60</v>
      </c>
      <c r="C80" s="20">
        <f>C81</f>
        <v>114500</v>
      </c>
      <c r="D80" s="20">
        <f>D81</f>
        <v>0</v>
      </c>
      <c r="E80" s="20">
        <f>E81</f>
        <v>85875</v>
      </c>
      <c r="F80" s="17">
        <f aca="true" t="shared" si="4" ref="F80:F85">E80/C80*100</f>
        <v>75</v>
      </c>
      <c r="G80" s="2"/>
      <c r="H80" s="2"/>
    </row>
    <row r="81" spans="1:6" s="4" customFormat="1" ht="24" customHeight="1">
      <c r="A81" s="21" t="s">
        <v>52</v>
      </c>
      <c r="B81" s="22" t="s">
        <v>51</v>
      </c>
      <c r="C81" s="23">
        <v>114500</v>
      </c>
      <c r="D81" s="23">
        <v>0</v>
      </c>
      <c r="E81" s="23">
        <v>85875</v>
      </c>
      <c r="F81" s="24">
        <f t="shared" si="4"/>
        <v>75</v>
      </c>
    </row>
    <row r="82" spans="1:6" s="5" customFormat="1" ht="14.25" customHeight="1">
      <c r="A82" s="14" t="s">
        <v>61</v>
      </c>
      <c r="B82" s="15" t="s">
        <v>62</v>
      </c>
      <c r="C82" s="16">
        <f aca="true" t="shared" si="5" ref="C82:E83">C83</f>
        <v>10000</v>
      </c>
      <c r="D82" s="16">
        <f t="shared" si="5"/>
        <v>0</v>
      </c>
      <c r="E82" s="16">
        <f t="shared" si="5"/>
        <v>800</v>
      </c>
      <c r="F82" s="17">
        <f t="shared" si="4"/>
        <v>8</v>
      </c>
    </row>
    <row r="83" spans="1:8" ht="12.75" customHeight="1">
      <c r="A83" s="18" t="s">
        <v>63</v>
      </c>
      <c r="B83" s="19" t="s">
        <v>64</v>
      </c>
      <c r="C83" s="20">
        <f t="shared" si="5"/>
        <v>10000</v>
      </c>
      <c r="D83" s="20">
        <f t="shared" si="5"/>
        <v>0</v>
      </c>
      <c r="E83" s="20">
        <f t="shared" si="5"/>
        <v>800</v>
      </c>
      <c r="F83" s="17">
        <f t="shared" si="4"/>
        <v>8</v>
      </c>
      <c r="G83" s="2"/>
      <c r="H83" s="2"/>
    </row>
    <row r="84" spans="1:6" s="4" customFormat="1" ht="21.75" customHeight="1">
      <c r="A84" s="21" t="s">
        <v>90</v>
      </c>
      <c r="B84" s="22" t="s">
        <v>87</v>
      </c>
      <c r="C84" s="23">
        <v>10000</v>
      </c>
      <c r="D84" s="23"/>
      <c r="E84" s="23">
        <v>800</v>
      </c>
      <c r="F84" s="24">
        <f t="shared" si="4"/>
        <v>8</v>
      </c>
    </row>
    <row r="85" spans="1:6" ht="14.25" customHeight="1">
      <c r="A85" s="12"/>
      <c r="B85" s="29" t="s">
        <v>3</v>
      </c>
      <c r="C85" s="30">
        <f>C82+C75+C52+C43+C35+C27+C5+C72</f>
        <v>9720221.7</v>
      </c>
      <c r="D85" s="30">
        <f>D82+D75+D52+D43+D35+D27+D5+D72</f>
        <v>0</v>
      </c>
      <c r="E85" s="30">
        <f>E82+E75+E52+E43+E35+E27+E5+E72</f>
        <v>7462006.600000001</v>
      </c>
      <c r="F85" s="17">
        <f t="shared" si="4"/>
        <v>76.76786425560644</v>
      </c>
    </row>
    <row r="86" spans="1:6" ht="8.25" customHeight="1" hidden="1">
      <c r="A86" s="12"/>
      <c r="B86" s="12"/>
      <c r="C86" s="11"/>
      <c r="D86" s="12"/>
      <c r="E86" s="12"/>
      <c r="F86" s="12"/>
    </row>
    <row r="87" spans="1:6" ht="12.75" hidden="1">
      <c r="A87" s="12"/>
      <c r="B87" s="12"/>
      <c r="C87" s="12"/>
      <c r="D87" s="12"/>
      <c r="E87" s="12"/>
      <c r="F87" s="12"/>
    </row>
    <row r="88" spans="1:6" ht="6.75" customHeight="1" hidden="1">
      <c r="A88" s="12"/>
      <c r="B88" s="12"/>
      <c r="C88" s="12"/>
      <c r="D88" s="12"/>
      <c r="E88" s="12"/>
      <c r="F88" s="12"/>
    </row>
    <row r="89" spans="1:6" ht="11.25" customHeight="1">
      <c r="A89" s="12"/>
      <c r="B89" s="12"/>
      <c r="C89" s="12"/>
      <c r="D89" s="12"/>
      <c r="E89" s="12"/>
      <c r="F89" s="12"/>
    </row>
    <row r="90" spans="1:6" ht="16.5" customHeight="1">
      <c r="A90" s="12" t="s">
        <v>103</v>
      </c>
      <c r="B90" s="12"/>
      <c r="C90" s="12"/>
      <c r="D90" s="12"/>
      <c r="E90" s="12" t="s">
        <v>110</v>
      </c>
      <c r="F90" s="12"/>
    </row>
    <row r="91" spans="1:6" ht="10.5" customHeight="1">
      <c r="A91" s="12"/>
      <c r="B91" s="12"/>
      <c r="C91" s="12"/>
      <c r="D91" s="12"/>
      <c r="E91" s="12"/>
      <c r="F91" s="12"/>
    </row>
    <row r="92" spans="1:6" ht="12.75">
      <c r="A92" s="12" t="s">
        <v>102</v>
      </c>
      <c r="B92" s="12"/>
      <c r="C92" s="12"/>
      <c r="D92" s="12"/>
      <c r="E92" s="12" t="s">
        <v>91</v>
      </c>
      <c r="F92" s="12"/>
    </row>
    <row r="93" spans="1:6" ht="12.75">
      <c r="A93" s="12"/>
      <c r="B93" s="12"/>
      <c r="C93" s="12"/>
      <c r="D93" s="12"/>
      <c r="E93" s="12"/>
      <c r="F93" s="12"/>
    </row>
  </sheetData>
  <sheetProtection/>
  <mergeCells count="2">
    <mergeCell ref="A1:F1"/>
    <mergeCell ref="A2:F2"/>
  </mergeCells>
  <printOptions/>
  <pageMargins left="0.7480314960629921" right="0.15748031496062992" top="0" bottom="0" header="0.5118110236220472" footer="0.5118110236220472"/>
  <pageSetup fitToHeight="1" fitToWidth="1" horizontalDpi="600" verticalDpi="600" orientation="portrait" paperSize="9" scale="74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SAO</cp:lastModifiedBy>
  <cp:lastPrinted>2021-10-05T08:58:10Z</cp:lastPrinted>
  <dcterms:created xsi:type="dcterms:W3CDTF">2005-01-31T11:17:35Z</dcterms:created>
  <dcterms:modified xsi:type="dcterms:W3CDTF">2021-11-23T12:51:54Z</dcterms:modified>
  <cp:category/>
  <cp:version/>
  <cp:contentType/>
  <cp:contentStatus/>
</cp:coreProperties>
</file>