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060" windowHeight="1164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<sst xmlns="http://schemas.openxmlformats.org/spreadsheetml/2006/main" count="149" uniqueCount="100">
  <si>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</si>
  <si>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</si>
  <si>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</si>
  <si>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</si>
  <si>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</si>
  <si>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</si>
  <si>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</si>
  <si>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</si>
  <si>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</si>
  <si>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</si>
  <si>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</si>
  <si>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</si>
  <si>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</si>
  <si>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</si>
  <si>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</si>
  <si>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</si>
  <si>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</si>
  <si>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</si>
  <si>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</si>
  <si>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</si>
  <si>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</si>
  <si>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</si>
  <si>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</si>
  <si>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</si>
  <si>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</si>
  <si>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</si>
  <si>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</si>
  <si>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</si>
  <si>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</si>
  <si>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</si>
  <si>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</si>
  <si>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</si>
  <si>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</si>
  <si>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</si>
  <si>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</si>
  <si>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</si>
  <si>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</si>
  <si>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</si>
  <si>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</si>
  <si>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</si>
  <si>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</si>
  <si>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</si>
  <si>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</si>
  <si>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</si>
  <si>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</si>
  <si>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0409</t>
  </si>
  <si>
    <t>Приволжского сельского поселения</t>
  </si>
  <si>
    <t>Перечисления другим бюджетам бюджетной системы Российской Федерации</t>
  </si>
  <si>
    <t>251</t>
  </si>
  <si>
    <t>Дорожное хозяйство (дорожные фонды)</t>
  </si>
  <si>
    <t>0113</t>
  </si>
  <si>
    <t>Другие общегосударственные вопросы</t>
  </si>
  <si>
    <t>Сельское хозяйство и рыболовство</t>
  </si>
  <si>
    <t>0405</t>
  </si>
  <si>
    <t>ФИЗИЧЕСКАЯ КУЛЬТУРА И СПОРТ</t>
  </si>
  <si>
    <t>1100</t>
  </si>
  <si>
    <t>Физическая культура</t>
  </si>
  <si>
    <t>1101</t>
  </si>
  <si>
    <t>212</t>
  </si>
  <si>
    <t>Прочие выплаты</t>
  </si>
  <si>
    <t>0412</t>
  </si>
  <si>
    <t>Другие вопросы в области национальной экономики</t>
  </si>
  <si>
    <t>0501</t>
  </si>
  <si>
    <t>310</t>
  </si>
  <si>
    <t>Увелечение стоимости основных средств</t>
  </si>
  <si>
    <t>Жилищное хозяйство</t>
  </si>
  <si>
    <t>0600</t>
  </si>
  <si>
    <t>ОХРАНА ОКРУЖАЮЩЕЙ СРЕДЫ</t>
  </si>
  <si>
    <t>0603</t>
  </si>
  <si>
    <t>Охрана объектов раст.и жив.мира, среды их обитания</t>
  </si>
  <si>
    <t>0107</t>
  </si>
  <si>
    <t>Обеспечение проведения выборов и референдумов</t>
  </si>
  <si>
    <t>291</t>
  </si>
  <si>
    <t>Налоги, пошлины и сборы</t>
  </si>
  <si>
    <t>343</t>
  </si>
  <si>
    <t>353</t>
  </si>
  <si>
    <t>Увеличение стоимости горюче-смазочных материалов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</si>
  <si>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</si>
  <si>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344</t>
  </si>
  <si>
    <t>349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</si>
  <si>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</si>
  <si>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</si>
  <si>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И.С.Лебедева</t>
  </si>
  <si>
    <t>0502</t>
  </si>
  <si>
    <t>Коммунальное хозяйство</t>
  </si>
  <si>
    <t>346</t>
  </si>
  <si>
    <t>Увеличение стоимости прочих оборотных запасов (материалов)</t>
  </si>
  <si>
    <t>296</t>
  </si>
  <si>
    <t>297</t>
  </si>
  <si>
    <t>Иные выплаты текущего характера организациям</t>
  </si>
  <si>
    <t>Иные выплаты текущего характера физическим лицам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</si>
  <si>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</si>
  <si>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</si>
  <si>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Увеличение стоимости материальных запасов</t>
  </si>
  <si>
    <t>Исп. Главный специалист-эксперт</t>
  </si>
  <si>
    <t>266</t>
  </si>
  <si>
    <t>Социальные пособия и компенсации персоналу в денежной форме</t>
  </si>
  <si>
    <t>И.о. начальника финансового отдела</t>
  </si>
  <si>
    <t>Н.М.Яковлев</t>
  </si>
  <si>
    <t>Исполнение бюджета по расходам по состоянию на 01.11.2020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</si>
</sst>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45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E974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shrinkToFit="1"/>
    </xf>
    <xf numFmtId="172" fontId="3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shrinkToFit="1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shrinkToFit="1"/>
    </xf>
    <xf numFmtId="172" fontId="8" fillId="0" borderId="10" xfId="0" applyNumberFormat="1" applyFont="1" applyBorder="1" applyAlignment="1">
      <alignment/>
    </xf>
    <xf numFmtId="49" fontId="5" fillId="35" borderId="10" xfId="0" applyNumberFormat="1" applyFont="1" applyFill="1" applyBorder="1" applyAlignment="1">
      <alignment horizontal="left" wrapText="1"/>
    </xf>
    <xf numFmtId="4" fontId="3" fillId="35" borderId="10" xfId="0" applyNumberFormat="1" applyFont="1" applyFill="1" applyBorder="1" applyAlignment="1">
      <alignment horizontal="right" shrinkToFi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6" borderId="10" xfId="0" applyNumberFormat="1" applyFont="1" applyFill="1" applyBorder="1" applyAlignment="1">
      <alignment shrinkToFit="1"/>
    </xf>
    <xf numFmtId="49" fontId="8" fillId="37" borderId="10" xfId="0" applyNumberFormat="1" applyFont="1" applyFill="1" applyBorder="1" applyAlignment="1">
      <alignment horizontal="center" wrapText="1"/>
    </xf>
    <xf numFmtId="4" fontId="8" fillId="37" borderId="10" xfId="0" applyNumberFormat="1" applyFont="1" applyFill="1" applyBorder="1" applyAlignment="1">
      <alignment shrinkToFit="1"/>
    </xf>
    <xf numFmtId="49" fontId="8" fillId="37" borderId="10" xfId="0" applyNumberFormat="1" applyFont="1" applyFill="1" applyBorder="1" applyAlignment="1">
      <alignment horizontal="left" wrapText="1"/>
    </xf>
    <xf numFmtId="49" fontId="3" fillId="38" borderId="10" xfId="0" applyNumberFormat="1" applyFont="1" applyFill="1" applyBorder="1" applyAlignment="1">
      <alignment horizontal="center" wrapText="1"/>
    </xf>
    <xf numFmtId="4" fontId="3" fillId="38" borderId="10" xfId="0" applyNumberFormat="1" applyFont="1" applyFill="1" applyBorder="1" applyAlignment="1">
      <alignment horizontal="right" shrinkToFit="1"/>
    </xf>
    <xf numFmtId="4" fontId="8" fillId="37" borderId="10" xfId="0" applyNumberFormat="1" applyFont="1" applyFill="1" applyBorder="1" applyAlignment="1">
      <alignment horizontal="right" shrinkToFit="1"/>
    </xf>
    <xf numFmtId="49" fontId="9" fillId="38" borderId="10" xfId="0" applyNumberFormat="1" applyFont="1" applyFill="1" applyBorder="1" applyAlignment="1">
      <alignment horizontal="left" wrapText="1"/>
    </xf>
    <xf numFmtId="49" fontId="10" fillId="39" borderId="10" xfId="0" applyNumberFormat="1" applyFont="1" applyFill="1" applyBorder="1" applyAlignment="1">
      <alignment horizontal="left" wrapText="1"/>
    </xf>
    <xf numFmtId="49" fontId="3" fillId="39" borderId="10" xfId="0" applyNumberFormat="1" applyFont="1" applyFill="1" applyBorder="1" applyAlignment="1">
      <alignment horizontal="center" wrapText="1"/>
    </xf>
    <xf numFmtId="4" fontId="3" fillId="39" borderId="10" xfId="0" applyNumberFormat="1" applyFont="1" applyFill="1" applyBorder="1" applyAlignment="1">
      <alignment shrinkToFit="1"/>
    </xf>
    <xf numFmtId="49" fontId="5" fillId="16" borderId="10" xfId="0" applyNumberFormat="1" applyFont="1" applyFill="1" applyBorder="1" applyAlignment="1">
      <alignment horizontal="left" wrapText="1"/>
    </xf>
    <xf numFmtId="49" fontId="3" fillId="16" borderId="10" xfId="0" applyNumberFormat="1" applyFont="1" applyFill="1" applyBorder="1" applyAlignment="1">
      <alignment horizontal="center" wrapText="1"/>
    </xf>
    <xf numFmtId="4" fontId="3" fillId="16" borderId="10" xfId="0" applyNumberFormat="1" applyFont="1" applyFill="1" applyBorder="1" applyAlignment="1">
      <alignment shrinkToFit="1"/>
    </xf>
    <xf numFmtId="49" fontId="3" fillId="35" borderId="10" xfId="0" applyNumberFormat="1" applyFont="1" applyFill="1" applyBorder="1" applyAlignment="1">
      <alignment horizontal="center" wrapText="1"/>
    </xf>
    <xf numFmtId="49" fontId="7" fillId="37" borderId="10" xfId="0" applyNumberFormat="1" applyFont="1" applyFill="1" applyBorder="1" applyAlignment="1">
      <alignment horizontal="left" wrapText="1"/>
    </xf>
    <xf numFmtId="4" fontId="3" fillId="35" borderId="10" xfId="0" applyNumberFormat="1" applyFont="1" applyFill="1" applyBorder="1" applyAlignment="1">
      <alignment shrinkToFit="1"/>
    </xf>
    <xf numFmtId="49" fontId="5" fillId="39" borderId="10" xfId="0" applyNumberFormat="1" applyFont="1" applyFill="1" applyBorder="1" applyAlignment="1">
      <alignment horizontal="left" wrapText="1"/>
    </xf>
    <xf numFmtId="4" fontId="3" fillId="39" borderId="10" xfId="0" applyNumberFormat="1" applyFont="1" applyFill="1" applyBorder="1" applyAlignment="1">
      <alignment horizontal="right"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zoomScalePageLayoutView="0" workbookViewId="0" topLeftCell="A1">
      <selection activeCell="E69" sqref="E69"/>
    </sheetView>
  </sheetViews>
  <sheetFormatPr defaultColWidth="9.00390625" defaultRowHeight="12.75"/>
  <cols>
    <col min="1" max="1" width="48.00390625" style="0" customWidth="1"/>
    <col min="2" max="2" width="9.125" style="0" customWidth="1"/>
    <col min="3" max="3" width="14.125" style="0" customWidth="1"/>
    <col min="4" max="4" width="21.75390625" style="0" hidden="1" customWidth="1"/>
    <col min="5" max="5" width="12.875" style="0" customWidth="1"/>
    <col min="6" max="6" width="8.253906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43" t="s">
        <v>99</v>
      </c>
      <c r="B1" s="43"/>
      <c r="C1" s="43"/>
      <c r="D1" s="43"/>
      <c r="E1" s="43"/>
      <c r="F1" s="43"/>
    </row>
    <row r="2" spans="1:9" ht="15.75">
      <c r="A2" s="44" t="s">
        <v>46</v>
      </c>
      <c r="B2" s="44"/>
      <c r="C2" s="44"/>
      <c r="D2" s="44"/>
      <c r="E2" s="44"/>
      <c r="F2" s="44"/>
      <c r="G2" s="1"/>
      <c r="H2" s="1"/>
      <c r="I2" s="1"/>
    </row>
    <row r="3" spans="1:6" ht="12" customHeight="1">
      <c r="A3" s="6"/>
      <c r="B3" s="6"/>
      <c r="C3" s="6"/>
      <c r="D3" s="6"/>
      <c r="E3" s="6"/>
      <c r="F3" s="6"/>
    </row>
    <row r="4" spans="1:8" ht="22.5">
      <c r="A4" s="7" t="s">
        <v>4</v>
      </c>
      <c r="B4" s="7" t="s">
        <v>5</v>
      </c>
      <c r="C4" s="7" t="s">
        <v>1</v>
      </c>
      <c r="D4" s="7" t="s">
        <v>0</v>
      </c>
      <c r="E4" s="7" t="s">
        <v>2</v>
      </c>
      <c r="F4" s="7" t="s">
        <v>44</v>
      </c>
      <c r="G4" s="3"/>
      <c r="H4" s="3"/>
    </row>
    <row r="5" spans="1:6" s="5" customFormat="1" ht="16.5" customHeight="1">
      <c r="A5" s="8" t="s">
        <v>11</v>
      </c>
      <c r="B5" s="9" t="s">
        <v>10</v>
      </c>
      <c r="C5" s="10">
        <f>C6+C22+C24+C20</f>
        <v>1155200</v>
      </c>
      <c r="D5" s="10">
        <f>D6+D22+D24</f>
        <v>0</v>
      </c>
      <c r="E5" s="10">
        <f>E6+E22+E24+E20</f>
        <v>909447.72</v>
      </c>
      <c r="F5" s="11">
        <f>E5/C5*100</f>
        <v>78.72643005540166</v>
      </c>
    </row>
    <row r="6" spans="1:8" ht="30" customHeight="1">
      <c r="A6" s="12" t="s">
        <v>8</v>
      </c>
      <c r="B6" s="13" t="s">
        <v>7</v>
      </c>
      <c r="C6" s="14">
        <f>C7+C8+C9+C10+C11+C12+C13+C14+C15+C16+C17+C18+C19</f>
        <v>1111100</v>
      </c>
      <c r="D6" s="14">
        <f>D7+D8+D9+D10+D11+D12+D13+D14+D15+D16+D17+D18+D19</f>
        <v>0</v>
      </c>
      <c r="E6" s="14">
        <f>E7+E8+E9+E10+E11+E12+E13+E14+E15+E16+E17+E18+E19</f>
        <v>871871.72</v>
      </c>
      <c r="F6" s="11">
        <f>E6/C6*100</f>
        <v>78.46923949239493</v>
      </c>
      <c r="G6" s="2"/>
      <c r="H6" s="2"/>
    </row>
    <row r="7" spans="1:6" s="4" customFormat="1" ht="12.75">
      <c r="A7" s="15" t="s">
        <v>9</v>
      </c>
      <c r="B7" s="16" t="s">
        <v>6</v>
      </c>
      <c r="C7" s="17">
        <v>744305.27</v>
      </c>
      <c r="D7" s="17"/>
      <c r="E7" s="17">
        <v>609972.51</v>
      </c>
      <c r="F7" s="18">
        <f>E7/C7*100</f>
        <v>81.95192679476796</v>
      </c>
    </row>
    <row r="8" spans="1:6" s="4" customFormat="1" ht="12.75" customHeight="1">
      <c r="A8" s="15" t="s">
        <v>96</v>
      </c>
      <c r="B8" s="16" t="s">
        <v>95</v>
      </c>
      <c r="C8" s="17">
        <v>3494.73</v>
      </c>
      <c r="D8" s="17"/>
      <c r="E8" s="17">
        <v>3494.73</v>
      </c>
      <c r="F8" s="18">
        <f>E8/C8*100</f>
        <v>100</v>
      </c>
    </row>
    <row r="9" spans="1:6" s="4" customFormat="1" ht="12.75">
      <c r="A9" s="15" t="s">
        <v>13</v>
      </c>
      <c r="B9" s="16" t="s">
        <v>12</v>
      </c>
      <c r="C9" s="17">
        <v>225800</v>
      </c>
      <c r="D9" s="17"/>
      <c r="E9" s="17">
        <v>179646.74</v>
      </c>
      <c r="F9" s="18">
        <f aca="true" t="shared" si="0" ref="F9:F18">E9/C9*100</f>
        <v>79.56011514614703</v>
      </c>
    </row>
    <row r="10" spans="1:6" s="4" customFormat="1" ht="12.75">
      <c r="A10" s="15" t="s">
        <v>15</v>
      </c>
      <c r="B10" s="16" t="s">
        <v>14</v>
      </c>
      <c r="C10" s="17">
        <v>21800</v>
      </c>
      <c r="D10" s="17"/>
      <c r="E10" s="17">
        <v>17642.86</v>
      </c>
      <c r="F10" s="18">
        <f t="shared" si="0"/>
        <v>80.9305504587156</v>
      </c>
    </row>
    <row r="11" spans="1:6" s="4" customFormat="1" ht="12.75">
      <c r="A11" s="15" t="s">
        <v>29</v>
      </c>
      <c r="B11" s="16" t="s">
        <v>28</v>
      </c>
      <c r="C11" s="17">
        <v>18000</v>
      </c>
      <c r="D11" s="17"/>
      <c r="E11" s="17">
        <v>11833.2</v>
      </c>
      <c r="F11" s="18">
        <f t="shared" si="0"/>
        <v>65.74000000000001</v>
      </c>
    </row>
    <row r="12" spans="1:6" s="4" customFormat="1" ht="12" customHeight="1">
      <c r="A12" s="15" t="s">
        <v>17</v>
      </c>
      <c r="B12" s="16" t="s">
        <v>16</v>
      </c>
      <c r="C12" s="17">
        <v>22600</v>
      </c>
      <c r="D12" s="17"/>
      <c r="E12" s="17">
        <v>0</v>
      </c>
      <c r="F12" s="18">
        <f t="shared" si="0"/>
        <v>0</v>
      </c>
    </row>
    <row r="13" spans="1:6" s="4" customFormat="1" ht="11.25" customHeight="1">
      <c r="A13" s="15" t="s">
        <v>19</v>
      </c>
      <c r="B13" s="16" t="s">
        <v>18</v>
      </c>
      <c r="C13" s="17">
        <v>12200</v>
      </c>
      <c r="D13" s="17"/>
      <c r="E13" s="17">
        <v>4276</v>
      </c>
      <c r="F13" s="18">
        <f t="shared" si="0"/>
        <v>35.049180327868854</v>
      </c>
    </row>
    <row r="14" spans="1:6" s="4" customFormat="1" ht="12" customHeight="1">
      <c r="A14" s="15" t="s">
        <v>73</v>
      </c>
      <c r="B14" s="16" t="s">
        <v>72</v>
      </c>
      <c r="C14" s="17">
        <v>13900</v>
      </c>
      <c r="D14" s="17"/>
      <c r="E14" s="17">
        <v>13300</v>
      </c>
      <c r="F14" s="18">
        <f t="shared" si="0"/>
        <v>95.68345323741008</v>
      </c>
    </row>
    <row r="15" spans="1:6" s="4" customFormat="1" ht="6.75" customHeight="1">
      <c r="A15" s="39" t="s">
        <v>64</v>
      </c>
      <c r="B15" s="16" t="s">
        <v>63</v>
      </c>
      <c r="C15" s="17">
        <v>0</v>
      </c>
      <c r="D15" s="17"/>
      <c r="E15" s="17">
        <v>0</v>
      </c>
      <c r="F15" s="18">
        <v>0</v>
      </c>
    </row>
    <row r="16" spans="1:6" s="4" customFormat="1" ht="12" customHeight="1">
      <c r="A16" s="15" t="s">
        <v>76</v>
      </c>
      <c r="B16" s="16" t="s">
        <v>74</v>
      </c>
      <c r="C16" s="17">
        <v>42000</v>
      </c>
      <c r="D16" s="17"/>
      <c r="E16" s="17">
        <v>31705.68</v>
      </c>
      <c r="F16" s="18">
        <f t="shared" si="0"/>
        <v>75.48971428571429</v>
      </c>
    </row>
    <row r="17" spans="1:6" s="4" customFormat="1" ht="7.5" customHeight="1">
      <c r="A17" s="15" t="s">
        <v>80</v>
      </c>
      <c r="B17" s="16" t="s">
        <v>78</v>
      </c>
      <c r="C17" s="17">
        <v>0</v>
      </c>
      <c r="D17" s="17"/>
      <c r="E17" s="17">
        <v>0</v>
      </c>
      <c r="F17" s="18">
        <v>0</v>
      </c>
    </row>
    <row r="18" spans="1:6" s="4" customFormat="1" ht="11.25" customHeight="1">
      <c r="A18" s="15" t="s">
        <v>86</v>
      </c>
      <c r="B18" s="16" t="s">
        <v>85</v>
      </c>
      <c r="C18" s="17">
        <v>7000</v>
      </c>
      <c r="D18" s="17"/>
      <c r="E18" s="17">
        <v>0</v>
      </c>
      <c r="F18" s="18">
        <f t="shared" si="0"/>
        <v>0</v>
      </c>
    </row>
    <row r="19" spans="1:6" s="4" customFormat="1" ht="6" customHeight="1">
      <c r="A19" s="15" t="s">
        <v>77</v>
      </c>
      <c r="B19" s="16" t="s">
        <v>75</v>
      </c>
      <c r="C19" s="17">
        <v>0</v>
      </c>
      <c r="D19" s="17"/>
      <c r="E19" s="17">
        <v>0</v>
      </c>
      <c r="F19" s="18">
        <v>0</v>
      </c>
    </row>
    <row r="20" spans="1:6" s="4" customFormat="1" ht="12.75" customHeight="1">
      <c r="A20" s="32" t="s">
        <v>71</v>
      </c>
      <c r="B20" s="33" t="s">
        <v>70</v>
      </c>
      <c r="C20" s="34">
        <f>C21</f>
        <v>35500</v>
      </c>
      <c r="D20" s="34"/>
      <c r="E20" s="34">
        <f>E21</f>
        <v>35500</v>
      </c>
      <c r="F20" s="11">
        <f>E20/C20*100</f>
        <v>100</v>
      </c>
    </row>
    <row r="21" spans="1:6" s="4" customFormat="1" ht="12.75" customHeight="1">
      <c r="A21" s="15" t="s">
        <v>89</v>
      </c>
      <c r="B21" s="16" t="s">
        <v>88</v>
      </c>
      <c r="C21" s="17">
        <v>35500</v>
      </c>
      <c r="D21" s="17"/>
      <c r="E21" s="17">
        <v>35500</v>
      </c>
      <c r="F21" s="18">
        <f>E21/C21*100</f>
        <v>100</v>
      </c>
    </row>
    <row r="22" spans="1:8" ht="13.5" customHeight="1">
      <c r="A22" s="12" t="s">
        <v>23</v>
      </c>
      <c r="B22" s="13" t="s">
        <v>22</v>
      </c>
      <c r="C22" s="14">
        <f>C23</f>
        <v>5000</v>
      </c>
      <c r="D22" s="14">
        <f>D23</f>
        <v>0</v>
      </c>
      <c r="E22" s="14">
        <f>E23</f>
        <v>0</v>
      </c>
      <c r="F22" s="11">
        <v>0</v>
      </c>
      <c r="G22" s="2"/>
      <c r="H22" s="2"/>
    </row>
    <row r="23" spans="1:6" s="4" customFormat="1" ht="13.5" customHeight="1">
      <c r="A23" s="15" t="s">
        <v>90</v>
      </c>
      <c r="B23" s="16" t="s">
        <v>87</v>
      </c>
      <c r="C23" s="17">
        <v>5000</v>
      </c>
      <c r="D23" s="17">
        <v>0</v>
      </c>
      <c r="E23" s="17">
        <v>0</v>
      </c>
      <c r="F23" s="18">
        <v>0</v>
      </c>
    </row>
    <row r="24" spans="1:8" ht="13.5" customHeight="1">
      <c r="A24" s="12" t="s">
        <v>51</v>
      </c>
      <c r="B24" s="13" t="s">
        <v>50</v>
      </c>
      <c r="C24" s="14">
        <f>C26+C25</f>
        <v>3600</v>
      </c>
      <c r="D24" s="14">
        <f>D26</f>
        <v>0</v>
      </c>
      <c r="E24" s="14">
        <f>E26</f>
        <v>2076</v>
      </c>
      <c r="F24" s="11">
        <f aca="true" t="shared" si="1" ref="F24:F33">E24/C24*100</f>
        <v>57.666666666666664</v>
      </c>
      <c r="G24" s="2"/>
      <c r="H24" s="2"/>
    </row>
    <row r="25" spans="1:6" s="4" customFormat="1" ht="11.25" customHeight="1">
      <c r="A25" s="15" t="s">
        <v>86</v>
      </c>
      <c r="B25" s="16" t="s">
        <v>85</v>
      </c>
      <c r="C25" s="17">
        <v>1000</v>
      </c>
      <c r="D25" s="17"/>
      <c r="E25" s="17">
        <v>0</v>
      </c>
      <c r="F25" s="18">
        <f t="shared" si="1"/>
        <v>0</v>
      </c>
    </row>
    <row r="26" spans="1:6" s="4" customFormat="1" ht="12.75">
      <c r="A26" s="15" t="s">
        <v>89</v>
      </c>
      <c r="B26" s="16" t="s">
        <v>88</v>
      </c>
      <c r="C26" s="17">
        <v>2600</v>
      </c>
      <c r="D26" s="17">
        <v>0</v>
      </c>
      <c r="E26" s="17">
        <v>2076</v>
      </c>
      <c r="F26" s="18">
        <f t="shared" si="1"/>
        <v>79.84615384615384</v>
      </c>
    </row>
    <row r="27" spans="1:6" s="5" customFormat="1" ht="15.75" customHeight="1">
      <c r="A27" s="8" t="s">
        <v>27</v>
      </c>
      <c r="B27" s="9" t="s">
        <v>26</v>
      </c>
      <c r="C27" s="10">
        <f>C28</f>
        <v>89600</v>
      </c>
      <c r="D27" s="10">
        <f>D28</f>
        <v>0</v>
      </c>
      <c r="E27" s="10">
        <f>E28</f>
        <v>73230.95999999999</v>
      </c>
      <c r="F27" s="11">
        <f t="shared" si="1"/>
        <v>81.73098214285713</v>
      </c>
    </row>
    <row r="28" spans="1:8" ht="15.75">
      <c r="A28" s="12" t="s">
        <v>25</v>
      </c>
      <c r="B28" s="13" t="s">
        <v>24</v>
      </c>
      <c r="C28" s="14">
        <f>C29+C30+C31+C32+C33</f>
        <v>89600</v>
      </c>
      <c r="D28" s="14">
        <f>D29+D30+D31+D32+D33</f>
        <v>0</v>
      </c>
      <c r="E28" s="14">
        <f>E29+E30+E31+E32+E33</f>
        <v>73230.95999999999</v>
      </c>
      <c r="F28" s="11">
        <f t="shared" si="1"/>
        <v>81.73098214285713</v>
      </c>
      <c r="G28" s="2"/>
      <c r="H28" s="2"/>
    </row>
    <row r="29" spans="1:6" s="4" customFormat="1" ht="12.75">
      <c r="A29" s="15" t="s">
        <v>9</v>
      </c>
      <c r="B29" s="16" t="s">
        <v>6</v>
      </c>
      <c r="C29" s="17">
        <v>63683</v>
      </c>
      <c r="D29" s="17"/>
      <c r="E29" s="17">
        <v>56708.88</v>
      </c>
      <c r="F29" s="18">
        <f t="shared" si="1"/>
        <v>89.04869431402415</v>
      </c>
    </row>
    <row r="30" spans="1:6" s="4" customFormat="1" ht="7.5" customHeight="1">
      <c r="A30" s="15" t="s">
        <v>59</v>
      </c>
      <c r="B30" s="16" t="s">
        <v>58</v>
      </c>
      <c r="C30" s="17">
        <v>0</v>
      </c>
      <c r="D30" s="17"/>
      <c r="E30" s="17">
        <v>0</v>
      </c>
      <c r="F30" s="18">
        <v>0</v>
      </c>
    </row>
    <row r="31" spans="1:6" s="4" customFormat="1" ht="12.75">
      <c r="A31" s="15" t="s">
        <v>13</v>
      </c>
      <c r="B31" s="16" t="s">
        <v>12</v>
      </c>
      <c r="C31" s="17">
        <v>19932</v>
      </c>
      <c r="D31" s="17"/>
      <c r="E31" s="17">
        <v>16522.08</v>
      </c>
      <c r="F31" s="18">
        <f t="shared" si="1"/>
        <v>82.89223359422036</v>
      </c>
    </row>
    <row r="32" spans="1:6" s="4" customFormat="1" ht="12" customHeight="1">
      <c r="A32" s="39" t="s">
        <v>19</v>
      </c>
      <c r="B32" s="16" t="s">
        <v>18</v>
      </c>
      <c r="C32" s="17">
        <v>3400</v>
      </c>
      <c r="D32" s="17"/>
      <c r="E32" s="17">
        <v>0</v>
      </c>
      <c r="F32" s="18">
        <f t="shared" si="1"/>
        <v>0</v>
      </c>
    </row>
    <row r="33" spans="1:6" s="4" customFormat="1" ht="10.5" customHeight="1">
      <c r="A33" s="15" t="s">
        <v>86</v>
      </c>
      <c r="B33" s="16" t="s">
        <v>85</v>
      </c>
      <c r="C33" s="17">
        <v>2585</v>
      </c>
      <c r="D33" s="17"/>
      <c r="E33" s="17">
        <v>0</v>
      </c>
      <c r="F33" s="18">
        <f t="shared" si="1"/>
        <v>0</v>
      </c>
    </row>
    <row r="34" spans="1:6" s="5" customFormat="1" ht="15.75" customHeight="1">
      <c r="A34" s="8" t="s">
        <v>33</v>
      </c>
      <c r="B34" s="9" t="s">
        <v>32</v>
      </c>
      <c r="C34" s="10">
        <f>C37+C35</f>
        <v>2000</v>
      </c>
      <c r="D34" s="10">
        <f>D37+D35</f>
        <v>0</v>
      </c>
      <c r="E34" s="10">
        <f>E37+E35</f>
        <v>0</v>
      </c>
      <c r="F34" s="11">
        <v>0</v>
      </c>
    </row>
    <row r="35" spans="1:6" s="5" customFormat="1" ht="26.25" customHeight="1">
      <c r="A35" s="41" t="s">
        <v>91</v>
      </c>
      <c r="B35" s="33" t="s">
        <v>92</v>
      </c>
      <c r="C35" s="42">
        <f>C36</f>
        <v>1000</v>
      </c>
      <c r="D35" s="42">
        <f>D36</f>
        <v>0</v>
      </c>
      <c r="E35" s="42">
        <f>E36</f>
        <v>0</v>
      </c>
      <c r="F35" s="11">
        <f>E35/C35*100</f>
        <v>0</v>
      </c>
    </row>
    <row r="36" spans="1:6" s="4" customFormat="1" ht="12.75">
      <c r="A36" s="15" t="s">
        <v>93</v>
      </c>
      <c r="B36" s="16" t="s">
        <v>85</v>
      </c>
      <c r="C36" s="17">
        <v>1000</v>
      </c>
      <c r="D36" s="17"/>
      <c r="E36" s="17">
        <v>0</v>
      </c>
      <c r="F36" s="18">
        <f>E36/C36*100</f>
        <v>0</v>
      </c>
    </row>
    <row r="37" spans="1:8" ht="13.5" customHeight="1">
      <c r="A37" s="12" t="s">
        <v>31</v>
      </c>
      <c r="B37" s="13" t="s">
        <v>30</v>
      </c>
      <c r="C37" s="14">
        <f>C38</f>
        <v>1000</v>
      </c>
      <c r="D37" s="14">
        <f>D38</f>
        <v>0</v>
      </c>
      <c r="E37" s="14">
        <f>E38</f>
        <v>0</v>
      </c>
      <c r="F37" s="11">
        <v>0</v>
      </c>
      <c r="G37" s="2"/>
      <c r="H37" s="2"/>
    </row>
    <row r="38" spans="1:6" s="4" customFormat="1" ht="13.5" customHeight="1">
      <c r="A38" s="15" t="s">
        <v>86</v>
      </c>
      <c r="B38" s="16" t="s">
        <v>85</v>
      </c>
      <c r="C38" s="17">
        <v>1000</v>
      </c>
      <c r="D38" s="17">
        <v>0</v>
      </c>
      <c r="E38" s="17">
        <v>0</v>
      </c>
      <c r="F38" s="18">
        <v>0</v>
      </c>
    </row>
    <row r="39" spans="1:6" s="5" customFormat="1" ht="17.25" customHeight="1">
      <c r="A39" s="8" t="s">
        <v>35</v>
      </c>
      <c r="B39" s="9" t="s">
        <v>34</v>
      </c>
      <c r="C39" s="10">
        <f>C40+C42+C45</f>
        <v>4378312.4</v>
      </c>
      <c r="D39" s="10">
        <f>D40+D42+D45</f>
        <v>293800</v>
      </c>
      <c r="E39" s="10">
        <f>E40+E42+E45</f>
        <v>3857252.2800000003</v>
      </c>
      <c r="F39" s="11">
        <f aca="true" t="shared" si="2" ref="F39:F45">E39/C39*100</f>
        <v>88.09906483603133</v>
      </c>
    </row>
    <row r="40" spans="1:6" s="5" customFormat="1" ht="15" customHeight="1">
      <c r="A40" s="19" t="s">
        <v>52</v>
      </c>
      <c r="B40" s="38" t="s">
        <v>53</v>
      </c>
      <c r="C40" s="20">
        <f>C41</f>
        <v>7062.4</v>
      </c>
      <c r="D40" s="20">
        <f>D41</f>
        <v>293800</v>
      </c>
      <c r="E40" s="20">
        <f>E41</f>
        <v>0</v>
      </c>
      <c r="F40" s="11">
        <f t="shared" si="2"/>
        <v>0</v>
      </c>
    </row>
    <row r="41" spans="1:6" s="5" customFormat="1" ht="13.5" customHeight="1">
      <c r="A41" s="15" t="s">
        <v>19</v>
      </c>
      <c r="B41" s="21" t="s">
        <v>18</v>
      </c>
      <c r="C41" s="22">
        <v>7062.4</v>
      </c>
      <c r="D41" s="22">
        <v>293800</v>
      </c>
      <c r="E41" s="22">
        <v>0</v>
      </c>
      <c r="F41" s="18">
        <f t="shared" si="2"/>
        <v>0</v>
      </c>
    </row>
    <row r="42" spans="1:6" s="5" customFormat="1" ht="14.25" customHeight="1">
      <c r="A42" s="19" t="s">
        <v>49</v>
      </c>
      <c r="B42" s="38" t="s">
        <v>45</v>
      </c>
      <c r="C42" s="20">
        <f>C43+C44</f>
        <v>4295650</v>
      </c>
      <c r="D42" s="20">
        <f>D43+D44</f>
        <v>0</v>
      </c>
      <c r="E42" s="20">
        <f>E43+E44</f>
        <v>3856752.2800000003</v>
      </c>
      <c r="F42" s="11">
        <f t="shared" si="2"/>
        <v>89.78274021393736</v>
      </c>
    </row>
    <row r="43" spans="1:6" s="5" customFormat="1" ht="13.5" customHeight="1">
      <c r="A43" s="15" t="s">
        <v>17</v>
      </c>
      <c r="B43" s="21" t="s">
        <v>16</v>
      </c>
      <c r="C43" s="22">
        <v>4262528</v>
      </c>
      <c r="D43" s="22"/>
      <c r="E43" s="22">
        <v>3828903.24</v>
      </c>
      <c r="F43" s="18">
        <f t="shared" si="2"/>
        <v>89.82705192787004</v>
      </c>
    </row>
    <row r="44" spans="1:6" s="4" customFormat="1" ht="14.25" customHeight="1">
      <c r="A44" s="39" t="s">
        <v>19</v>
      </c>
      <c r="B44" s="16" t="s">
        <v>18</v>
      </c>
      <c r="C44" s="17">
        <v>33122</v>
      </c>
      <c r="D44" s="17"/>
      <c r="E44" s="17">
        <v>27849.04</v>
      </c>
      <c r="F44" s="18">
        <f t="shared" si="2"/>
        <v>84.08018839442063</v>
      </c>
    </row>
    <row r="45" spans="1:6" s="5" customFormat="1" ht="14.25" customHeight="1">
      <c r="A45" s="12" t="s">
        <v>61</v>
      </c>
      <c r="B45" s="13" t="s">
        <v>60</v>
      </c>
      <c r="C45" s="14">
        <f>C47+C46</f>
        <v>75600</v>
      </c>
      <c r="D45" s="14">
        <f>D47</f>
        <v>0</v>
      </c>
      <c r="E45" s="14">
        <f>E47+E46</f>
        <v>500</v>
      </c>
      <c r="F45" s="11">
        <f t="shared" si="2"/>
        <v>0.6613756613756614</v>
      </c>
    </row>
    <row r="46" spans="1:6" s="5" customFormat="1" ht="12.75" customHeight="1">
      <c r="A46" s="39" t="s">
        <v>19</v>
      </c>
      <c r="B46" s="25" t="s">
        <v>18</v>
      </c>
      <c r="C46" s="26">
        <v>75100</v>
      </c>
      <c r="D46" s="26"/>
      <c r="E46" s="26">
        <v>0</v>
      </c>
      <c r="F46" s="18">
        <f>E46/C46*100</f>
        <v>0</v>
      </c>
    </row>
    <row r="47" spans="1:6" s="5" customFormat="1" ht="13.5" customHeight="1">
      <c r="A47" s="15" t="s">
        <v>73</v>
      </c>
      <c r="B47" s="16" t="s">
        <v>72</v>
      </c>
      <c r="C47" s="17">
        <v>500</v>
      </c>
      <c r="D47" s="17"/>
      <c r="E47" s="17">
        <v>500</v>
      </c>
      <c r="F47" s="18">
        <f>E47/C47*100</f>
        <v>100</v>
      </c>
    </row>
    <row r="48" spans="1:6" s="5" customFormat="1" ht="16.5" customHeight="1">
      <c r="A48" s="8" t="s">
        <v>39</v>
      </c>
      <c r="B48" s="9" t="s">
        <v>38</v>
      </c>
      <c r="C48" s="10">
        <f>C54+C49+C51</f>
        <v>2008969</v>
      </c>
      <c r="D48" s="10">
        <f>D54+D49+D51</f>
        <v>0</v>
      </c>
      <c r="E48" s="10">
        <f>E54+E49+E51</f>
        <v>743845.8899999999</v>
      </c>
      <c r="F48" s="11">
        <f>E48/C48*100</f>
        <v>37.026250280616566</v>
      </c>
    </row>
    <row r="49" spans="1:6" s="5" customFormat="1" ht="12.75" customHeight="1">
      <c r="A49" s="31" t="s">
        <v>65</v>
      </c>
      <c r="B49" s="28" t="s">
        <v>62</v>
      </c>
      <c r="C49" s="29">
        <f>C50</f>
        <v>16200</v>
      </c>
      <c r="D49" s="29"/>
      <c r="E49" s="29">
        <f>E50</f>
        <v>12325.95</v>
      </c>
      <c r="F49" s="11">
        <f>E49/C49*100</f>
        <v>76.08611111111112</v>
      </c>
    </row>
    <row r="50" spans="1:6" s="5" customFormat="1" ht="12" customHeight="1">
      <c r="A50" s="15" t="s">
        <v>17</v>
      </c>
      <c r="B50" s="25" t="s">
        <v>16</v>
      </c>
      <c r="C50" s="30">
        <v>16200</v>
      </c>
      <c r="D50" s="30"/>
      <c r="E50" s="30">
        <v>12325.95</v>
      </c>
      <c r="F50" s="18">
        <f>E50/C50*100</f>
        <v>76.08611111111112</v>
      </c>
    </row>
    <row r="51" spans="1:8" ht="8.25" customHeight="1">
      <c r="A51" s="12" t="s">
        <v>84</v>
      </c>
      <c r="B51" s="13" t="s">
        <v>83</v>
      </c>
      <c r="C51" s="14">
        <f>C52+C53</f>
        <v>0</v>
      </c>
      <c r="D51" s="14">
        <f>D52+D53</f>
        <v>0</v>
      </c>
      <c r="E51" s="14">
        <f>E52+E53</f>
        <v>0</v>
      </c>
      <c r="F51" s="11">
        <v>0</v>
      </c>
      <c r="G51" s="2"/>
      <c r="H51" s="2"/>
    </row>
    <row r="52" spans="1:6" s="4" customFormat="1" ht="7.5" customHeight="1">
      <c r="A52" s="15" t="s">
        <v>17</v>
      </c>
      <c r="B52" s="16" t="s">
        <v>16</v>
      </c>
      <c r="C52" s="17">
        <v>0</v>
      </c>
      <c r="D52" s="17"/>
      <c r="E52" s="17">
        <v>0</v>
      </c>
      <c r="F52" s="18">
        <v>0</v>
      </c>
    </row>
    <row r="53" spans="1:6" s="4" customFormat="1" ht="6.75" customHeight="1">
      <c r="A53" s="15" t="s">
        <v>19</v>
      </c>
      <c r="B53" s="16" t="s">
        <v>18</v>
      </c>
      <c r="C53" s="17">
        <v>0</v>
      </c>
      <c r="D53" s="17">
        <v>0</v>
      </c>
      <c r="E53" s="17">
        <v>0</v>
      </c>
      <c r="F53" s="18">
        <v>0</v>
      </c>
    </row>
    <row r="54" spans="1:8" ht="14.25" customHeight="1">
      <c r="A54" s="12" t="s">
        <v>37</v>
      </c>
      <c r="B54" s="13" t="s">
        <v>36</v>
      </c>
      <c r="C54" s="14">
        <f>C55+C56+C57+C59+C61+C58+C60</f>
        <v>1992769</v>
      </c>
      <c r="D54" s="14">
        <f>D55+D56+D57+D59+D61+D58+D60</f>
        <v>0</v>
      </c>
      <c r="E54" s="14">
        <f>E55+E56+E57+E59+E61+E58+E60</f>
        <v>731519.94</v>
      </c>
      <c r="F54" s="11">
        <f aca="true" t="shared" si="3" ref="F54:F59">E54/C54*100</f>
        <v>36.708717367642706</v>
      </c>
      <c r="G54" s="2"/>
      <c r="H54" s="2"/>
    </row>
    <row r="55" spans="1:6" s="4" customFormat="1" ht="12.75">
      <c r="A55" s="15" t="s">
        <v>29</v>
      </c>
      <c r="B55" s="16" t="s">
        <v>28</v>
      </c>
      <c r="C55" s="17">
        <v>204500</v>
      </c>
      <c r="D55" s="17"/>
      <c r="E55" s="17">
        <v>157624</v>
      </c>
      <c r="F55" s="18">
        <f t="shared" si="3"/>
        <v>77.07775061124694</v>
      </c>
    </row>
    <row r="56" spans="1:6" s="4" customFormat="1" ht="11.25" customHeight="1">
      <c r="A56" s="15" t="s">
        <v>17</v>
      </c>
      <c r="B56" s="16" t="s">
        <v>16</v>
      </c>
      <c r="C56" s="17">
        <v>1276500</v>
      </c>
      <c r="D56" s="17"/>
      <c r="E56" s="17">
        <v>75000</v>
      </c>
      <c r="F56" s="18">
        <f t="shared" si="3"/>
        <v>5.875440658049354</v>
      </c>
    </row>
    <row r="57" spans="1:6" s="4" customFormat="1" ht="11.25" customHeight="1">
      <c r="A57" s="15" t="s">
        <v>19</v>
      </c>
      <c r="B57" s="16" t="s">
        <v>18</v>
      </c>
      <c r="C57" s="17">
        <v>55952</v>
      </c>
      <c r="D57" s="17">
        <v>0</v>
      </c>
      <c r="E57" s="17">
        <v>44269</v>
      </c>
      <c r="F57" s="18">
        <f t="shared" si="3"/>
        <v>79.11960251644267</v>
      </c>
    </row>
    <row r="58" spans="1:6" s="4" customFormat="1" ht="11.25" customHeight="1">
      <c r="A58" s="39" t="s">
        <v>64</v>
      </c>
      <c r="B58" s="16" t="s">
        <v>63</v>
      </c>
      <c r="C58" s="17">
        <v>426000</v>
      </c>
      <c r="D58" s="17"/>
      <c r="E58" s="17">
        <v>425349.94</v>
      </c>
      <c r="F58" s="18">
        <f t="shared" si="3"/>
        <v>99.84740375586854</v>
      </c>
    </row>
    <row r="59" spans="1:6" s="4" customFormat="1" ht="11.25" customHeight="1">
      <c r="A59" s="15" t="s">
        <v>80</v>
      </c>
      <c r="B59" s="16" t="s">
        <v>78</v>
      </c>
      <c r="C59" s="17">
        <v>25317</v>
      </c>
      <c r="D59" s="17"/>
      <c r="E59" s="17">
        <v>25317</v>
      </c>
      <c r="F59" s="18">
        <f t="shared" si="3"/>
        <v>100</v>
      </c>
    </row>
    <row r="60" spans="1:6" s="4" customFormat="1" ht="9.75" customHeight="1">
      <c r="A60" s="15" t="s">
        <v>86</v>
      </c>
      <c r="B60" s="16" t="s">
        <v>85</v>
      </c>
      <c r="C60" s="17">
        <v>0</v>
      </c>
      <c r="D60" s="17"/>
      <c r="E60" s="17">
        <v>0</v>
      </c>
      <c r="F60" s="18">
        <v>0</v>
      </c>
    </row>
    <row r="61" spans="1:6" s="4" customFormat="1" ht="20.25" customHeight="1">
      <c r="A61" s="15" t="s">
        <v>81</v>
      </c>
      <c r="B61" s="16" t="s">
        <v>79</v>
      </c>
      <c r="C61" s="17">
        <v>4500</v>
      </c>
      <c r="D61" s="17"/>
      <c r="E61" s="17">
        <v>3960</v>
      </c>
      <c r="F61" s="18">
        <f aca="true" t="shared" si="4" ref="F61:F66">E61/C61*100</f>
        <v>88</v>
      </c>
    </row>
    <row r="62" spans="1:6" s="4" customFormat="1" ht="13.5" customHeight="1">
      <c r="A62" s="35" t="s">
        <v>67</v>
      </c>
      <c r="B62" s="36" t="s">
        <v>66</v>
      </c>
      <c r="C62" s="37">
        <f>C63</f>
        <v>3306</v>
      </c>
      <c r="D62" s="37"/>
      <c r="E62" s="37">
        <f>E63</f>
        <v>3305.08</v>
      </c>
      <c r="F62" s="11">
        <f t="shared" si="4"/>
        <v>99.97217180883243</v>
      </c>
    </row>
    <row r="63" spans="1:6" s="4" customFormat="1" ht="12.75" customHeight="1">
      <c r="A63" s="19" t="s">
        <v>69</v>
      </c>
      <c r="B63" s="38" t="s">
        <v>68</v>
      </c>
      <c r="C63" s="40">
        <f>C64</f>
        <v>3306</v>
      </c>
      <c r="D63" s="40"/>
      <c r="E63" s="40">
        <f>E64</f>
        <v>3305.08</v>
      </c>
      <c r="F63" s="11">
        <f t="shared" si="4"/>
        <v>99.97217180883243</v>
      </c>
    </row>
    <row r="64" spans="1:6" s="4" customFormat="1" ht="12" customHeight="1">
      <c r="A64" s="27" t="s">
        <v>19</v>
      </c>
      <c r="B64" s="16" t="s">
        <v>18</v>
      </c>
      <c r="C64" s="17">
        <v>3306</v>
      </c>
      <c r="D64" s="17"/>
      <c r="E64" s="17">
        <v>3305.08</v>
      </c>
      <c r="F64" s="18">
        <f t="shared" si="4"/>
        <v>99.97217180883243</v>
      </c>
    </row>
    <row r="65" spans="1:6" s="5" customFormat="1" ht="14.25" customHeight="1">
      <c r="A65" s="8" t="s">
        <v>43</v>
      </c>
      <c r="B65" s="9" t="s">
        <v>42</v>
      </c>
      <c r="C65" s="10">
        <f>C66</f>
        <v>400000</v>
      </c>
      <c r="D65" s="10">
        <f>D66</f>
        <v>0</v>
      </c>
      <c r="E65" s="10">
        <f>E66</f>
        <v>233433</v>
      </c>
      <c r="F65" s="11">
        <f t="shared" si="4"/>
        <v>58.35825</v>
      </c>
    </row>
    <row r="66" spans="1:8" ht="12.75" customHeight="1">
      <c r="A66" s="12" t="s">
        <v>41</v>
      </c>
      <c r="B66" s="13" t="s">
        <v>40</v>
      </c>
      <c r="C66" s="14">
        <f>C67+C69+C68</f>
        <v>400000</v>
      </c>
      <c r="D66" s="14">
        <f>D67+D69</f>
        <v>0</v>
      </c>
      <c r="E66" s="14">
        <f>E67+E69+E68</f>
        <v>233433</v>
      </c>
      <c r="F66" s="11">
        <f t="shared" si="4"/>
        <v>58.35825</v>
      </c>
      <c r="G66" s="2"/>
      <c r="H66" s="2"/>
    </row>
    <row r="67" spans="1:6" s="4" customFormat="1" ht="9.75" customHeight="1">
      <c r="A67" s="15" t="s">
        <v>29</v>
      </c>
      <c r="B67" s="16" t="s">
        <v>28</v>
      </c>
      <c r="C67" s="17">
        <v>0</v>
      </c>
      <c r="D67" s="17"/>
      <c r="E67" s="17">
        <v>0</v>
      </c>
      <c r="F67" s="18">
        <v>0</v>
      </c>
    </row>
    <row r="68" spans="1:6" s="4" customFormat="1" ht="7.5" customHeight="1">
      <c r="A68" s="27" t="s">
        <v>19</v>
      </c>
      <c r="B68" s="16" t="s">
        <v>18</v>
      </c>
      <c r="C68" s="17">
        <v>0</v>
      </c>
      <c r="D68" s="17"/>
      <c r="E68" s="17">
        <v>0</v>
      </c>
      <c r="F68" s="18">
        <v>0</v>
      </c>
    </row>
    <row r="69" spans="1:6" s="4" customFormat="1" ht="20.25" customHeight="1">
      <c r="A69" s="15" t="s">
        <v>47</v>
      </c>
      <c r="B69" s="16" t="s">
        <v>48</v>
      </c>
      <c r="C69" s="17">
        <v>400000</v>
      </c>
      <c r="D69" s="17"/>
      <c r="E69" s="17">
        <v>233433</v>
      </c>
      <c r="F69" s="18">
        <f>E69/C69*100</f>
        <v>58.35825</v>
      </c>
    </row>
    <row r="70" spans="1:6" s="5" customFormat="1" ht="9" customHeight="1">
      <c r="A70" s="8" t="s">
        <v>54</v>
      </c>
      <c r="B70" s="9" t="s">
        <v>55</v>
      </c>
      <c r="C70" s="10">
        <f aca="true" t="shared" si="5" ref="C70:E71">C71</f>
        <v>0</v>
      </c>
      <c r="D70" s="10">
        <f t="shared" si="5"/>
        <v>0</v>
      </c>
      <c r="E70" s="10">
        <f t="shared" si="5"/>
        <v>0</v>
      </c>
      <c r="F70" s="11">
        <v>0</v>
      </c>
    </row>
    <row r="71" spans="1:8" ht="9.75" customHeight="1">
      <c r="A71" s="12" t="s">
        <v>56</v>
      </c>
      <c r="B71" s="13" t="s">
        <v>57</v>
      </c>
      <c r="C71" s="14">
        <f t="shared" si="5"/>
        <v>0</v>
      </c>
      <c r="D71" s="14">
        <f t="shared" si="5"/>
        <v>0</v>
      </c>
      <c r="E71" s="14">
        <f t="shared" si="5"/>
        <v>0</v>
      </c>
      <c r="F71" s="11">
        <v>0</v>
      </c>
      <c r="G71" s="2"/>
      <c r="H71" s="2"/>
    </row>
    <row r="72" spans="1:6" s="4" customFormat="1" ht="6.75" customHeight="1">
      <c r="A72" s="15" t="s">
        <v>21</v>
      </c>
      <c r="B72" s="16" t="s">
        <v>20</v>
      </c>
      <c r="C72" s="17">
        <v>0</v>
      </c>
      <c r="D72" s="17"/>
      <c r="E72" s="17">
        <v>0</v>
      </c>
      <c r="F72" s="18">
        <v>0</v>
      </c>
    </row>
    <row r="73" spans="1:6" ht="15.75">
      <c r="A73" s="6"/>
      <c r="B73" s="23" t="s">
        <v>3</v>
      </c>
      <c r="C73" s="24">
        <f>C70+C65+C48+C39+C34+C27+C5+C62</f>
        <v>8037387.4</v>
      </c>
      <c r="D73" s="24">
        <f>D70+D65+D48+D39+D34+D27+D5+D62</f>
        <v>293800</v>
      </c>
      <c r="E73" s="24">
        <f>E70+E65+E48+E39+E34+E27+E5+E62</f>
        <v>5820514.93</v>
      </c>
      <c r="F73" s="11">
        <f>E73/C73*100</f>
        <v>72.41799654947576</v>
      </c>
    </row>
    <row r="74" spans="1:6" ht="0.75" customHeight="1">
      <c r="A74" s="6"/>
      <c r="B74" s="6"/>
      <c r="C74" s="6"/>
      <c r="D74" s="6"/>
      <c r="E74" s="6"/>
      <c r="F74" s="6"/>
    </row>
    <row r="75" spans="1:6" ht="12.75" hidden="1">
      <c r="A75" s="6"/>
      <c r="B75" s="6"/>
      <c r="C75" s="6"/>
      <c r="D75" s="6"/>
      <c r="E75" s="6"/>
      <c r="F75" s="6"/>
    </row>
    <row r="76" spans="1:6" ht="9.75" customHeight="1" hidden="1">
      <c r="A76" s="6"/>
      <c r="B76" s="6"/>
      <c r="C76" s="6"/>
      <c r="D76" s="6"/>
      <c r="E76" s="6"/>
      <c r="F76" s="6"/>
    </row>
    <row r="77" spans="1:6" ht="10.5" customHeight="1">
      <c r="A77" s="6"/>
      <c r="B77" s="6"/>
      <c r="C77" s="6"/>
      <c r="D77" s="6"/>
      <c r="E77" s="6"/>
      <c r="F77" s="6"/>
    </row>
    <row r="78" spans="1:6" ht="17.25" customHeight="1">
      <c r="A78" s="6" t="s">
        <v>97</v>
      </c>
      <c r="B78" s="6"/>
      <c r="C78" s="6"/>
      <c r="D78" s="6"/>
      <c r="E78" s="6" t="s">
        <v>98</v>
      </c>
      <c r="F78" s="6"/>
    </row>
    <row r="79" spans="1:6" ht="9.75" customHeight="1">
      <c r="A79" s="6"/>
      <c r="B79" s="6"/>
      <c r="C79" s="6"/>
      <c r="D79" s="6"/>
      <c r="E79" s="6"/>
      <c r="F79" s="6"/>
    </row>
    <row r="80" spans="1:6" ht="12.75">
      <c r="A80" s="6" t="s">
        <v>94</v>
      </c>
      <c r="B80" s="6"/>
      <c r="C80" s="6"/>
      <c r="D80" s="6"/>
      <c r="E80" s="6" t="s">
        <v>82</v>
      </c>
      <c r="F80" s="6"/>
    </row>
    <row r="81" spans="1:6" ht="12.75">
      <c r="A81" s="6"/>
      <c r="B81" s="6"/>
      <c r="C81" s="6"/>
      <c r="D81" s="6"/>
      <c r="E81" s="6"/>
      <c r="F81" s="6"/>
    </row>
  </sheetData>
  <sheetProtection/>
  <mergeCells count="2">
    <mergeCell ref="A1:F1"/>
    <mergeCell ref="A2:F2"/>
  </mergeCells>
  <printOptions/>
  <pageMargins left="0.7480314960629921" right="0.35433070866141736" top="0.1968503937007874" bottom="0.1968503937007874" header="0.5118110236220472" footer="0.5118110236220472"/>
  <pageSetup fitToHeight="1" fitToWidth="1" horizontalDpi="600" verticalDpi="600" orientation="portrait" paperSize="9" scale="83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1</cp:lastModifiedBy>
  <cp:lastPrinted>2020-11-03T08:55:54Z</cp:lastPrinted>
  <dcterms:created xsi:type="dcterms:W3CDTF">2005-01-31T11:17:35Z</dcterms:created>
  <dcterms:modified xsi:type="dcterms:W3CDTF">2021-04-06T11:56:14Z</dcterms:modified>
  <cp:category/>
  <cp:version/>
  <cp:contentType/>
  <cp:contentStatus/>
</cp:coreProperties>
</file>