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7400" windowHeight="11760" activeTab="0"/>
  </bookViews>
  <sheets>
    <sheet name="Лист1 (4)" sheetId="1" r:id="rId1"/>
  </sheets>
  <definedNames>
    <definedName name="_xlnm.Print_Area" localSheetId="0">'Лист1 (4)'!$A$1:$BM$20</definedName>
  </definedNames>
  <calcPr fullCalcOnLoad="1"/>
</workbook>
</file>

<file path=xl/sharedStrings.xml><?xml version="1.0" encoding="utf-8"?>
<sst xmlns="http://schemas.openxmlformats.org/spreadsheetml/2006/main" count="104" uniqueCount="41">
  <si>
    <t>Приложение 3</t>
  </si>
  <si>
    <t>Наименование поселений</t>
  </si>
  <si>
    <r>
      <rPr>
        <sz val="12"/>
        <rFont val="TimesET"/>
        <family val="0"/>
      </rPr>
      <t xml:space="preserve">Доходы - всего   </t>
    </r>
    <r>
      <rPr>
        <sz val="10"/>
        <rFont val="TimesET"/>
        <family val="0"/>
      </rPr>
      <t xml:space="preserve">                 (код дохода 00085000000000000000)</t>
    </r>
  </si>
  <si>
    <t>в том числе:</t>
  </si>
  <si>
    <r>
      <rPr>
        <sz val="12"/>
        <rFont val="TimesET"/>
        <family val="0"/>
      </rPr>
      <t xml:space="preserve">Расходы - всего      </t>
    </r>
    <r>
      <rPr>
        <sz val="11"/>
        <rFont val="TimesET"/>
        <family val="0"/>
      </rPr>
      <t xml:space="preserve">             (код расхода 00096000000000000000)</t>
    </r>
  </si>
  <si>
    <r>
      <rPr>
        <sz val="12"/>
        <rFont val="TimesET"/>
        <family val="0"/>
      </rPr>
      <t xml:space="preserve">Дефицит -  всего    </t>
    </r>
    <r>
      <rPr>
        <sz val="10"/>
        <rFont val="TimesET"/>
        <family val="0"/>
      </rPr>
      <t xml:space="preserve">                  (код БК 00079000000000000000)</t>
    </r>
  </si>
  <si>
    <t>Налоговые и неналоговые доходы (код дохода 00010000000000000000)</t>
  </si>
  <si>
    <t>из них:</t>
  </si>
  <si>
    <t>Безвозмездные поступления (код дохода 00020000000000000000)</t>
  </si>
  <si>
    <t>налог на доходы физических лиц (код дохода 00010102000010000110)</t>
  </si>
  <si>
    <t>единый сельскохозяйственный налог (код дохода 00010503000010000110)</t>
  </si>
  <si>
    <t>земельный налог (код дохода 00010606000000000110)</t>
  </si>
  <si>
    <t>Общегосударственные    вопросы (код расхода 00001000000000000000)</t>
  </si>
  <si>
    <t>Национальная экономика    (код расхода 00004000000000000000)</t>
  </si>
  <si>
    <t>Жилищно-коммунальное хозяйство (код расхода 00005000000000000000)</t>
  </si>
  <si>
    <t>Культура (код расхода 00008010000000000000)</t>
  </si>
  <si>
    <t>Функционирование местных администраций (код расхода 01040000000000000)</t>
  </si>
  <si>
    <t xml:space="preserve">план </t>
  </si>
  <si>
    <t>факт</t>
  </si>
  <si>
    <t>процент исполнения</t>
  </si>
  <si>
    <t>Итого по поселениям</t>
  </si>
  <si>
    <t>№ пп.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</si>
  <si>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 (код дохода 00011105010000000120)</t>
  </si>
  <si>
    <t>налог на имущество физических лиц  (код дохода 00010601000000000110)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</si>
  <si>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 (код дохода 00011105020000000120)</t>
  </si>
  <si>
    <t>дотации  на выравнивание бюджетной обеспеченности (код доходов 00020215001000000151)</t>
  </si>
  <si>
    <t>дотации бюджетам сельских поселений на поддержку мер по обеспечению сбалансированности бюджетов (код доходов 00020215002100000151)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</si>
  <si>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(код дохода 00011109000000000120)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</si>
  <si>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 (код дохода 00011105030000000120)</t>
  </si>
  <si>
    <t>доходы от сдачи в аренду имущества, составляющего государственную (муниципальную) казну (за исключением земельных участков) (код дохода 00011105070000000120)</t>
  </si>
  <si>
    <t>Акчикасинское</t>
  </si>
  <si>
    <t>Атнарское</t>
  </si>
  <si>
    <t>Большеатменское</t>
  </si>
  <si>
    <t>Испуханское</t>
  </si>
  <si>
    <t>Красночетайское</t>
  </si>
  <si>
    <t>Пандиковское</t>
  </si>
  <si>
    <t>Питеркинское</t>
  </si>
  <si>
    <t>Староатайское</t>
  </si>
  <si>
    <t>Хозанкинское</t>
  </si>
  <si>
    <t>Штанашское</t>
  </si>
  <si>
    <t>Справка об исполнении бюджетов поселений Красночетайского района на 01  мая  2021 года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</si>
</sst>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.0000"/>
    <numFmt numFmtId="175" formatCode="0.000"/>
    <numFmt numFmtId="176" formatCode="#,##0.000"/>
    <numFmt numFmtId="177" formatCode="#,##0.0000"/>
    <numFmt numFmtId="178" formatCode="0.00000"/>
    <numFmt numFmtId="179" formatCode="0.000000"/>
    <numFmt numFmtId="180" formatCode="#,##0.00000"/>
    <numFmt numFmtId="181" formatCode="#,##0.000000"/>
    <numFmt numFmtId="182" formatCode="0.0000000"/>
    <numFmt numFmtId="183" formatCode="#,##0.0000000"/>
    <numFmt numFmtId="184" formatCode="#,##0.00000000"/>
    <numFmt numFmtId="185" formatCode="0.00000000"/>
    <numFmt numFmtId="186" formatCode="0.000000000"/>
    <numFmt numFmtId="187" formatCode="0.0000000000"/>
    <numFmt numFmtId="188" formatCode="#,##0.000000000"/>
    <numFmt numFmtId="189" formatCode="#,##0.0000000000"/>
    <numFmt numFmtId="190" formatCode="_-* #,##0.000_р_._-;\-* #,##0.000_р_._-;_-* &quot;-&quot;??_р_._-;_-@_-"/>
    <numFmt numFmtId="191" formatCode="_-* #,##0.0000_р_._-;\-* #,##0.0000_р_._-;_-* &quot;-&quot;??_р_._-;_-@_-"/>
    <numFmt numFmtId="192" formatCode="_-* #,##0.0_р_._-;\-* #,##0.0_р_._-;_-* &quot;-&quot;??_р_._-;_-@_-"/>
    <numFmt numFmtId="193" formatCode="[$-FC19]d\ mmmm\ yyyy\ &quot;г.&quot;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9"/>
      <name val="Arial Cyr"/>
      <family val="0"/>
    </font>
    <font>
      <sz val="9"/>
      <name val="TimesET"/>
      <family val="0"/>
    </font>
    <font>
      <b/>
      <sz val="12"/>
      <name val="Arial Cyr"/>
      <family val="0"/>
    </font>
    <font>
      <b/>
      <sz val="10"/>
      <name val="Arial Cyr"/>
      <family val="0"/>
    </font>
    <font>
      <b/>
      <sz val="12"/>
      <name val="TimesET"/>
      <family val="0"/>
    </font>
    <font>
      <b/>
      <sz val="10"/>
      <name val="TimesET"/>
      <family val="0"/>
    </font>
    <font>
      <b/>
      <sz val="8"/>
      <name val="Arial Cyr"/>
      <family val="0"/>
    </font>
    <font>
      <sz val="10"/>
      <name val="TimesET"/>
      <family val="0"/>
    </font>
    <font>
      <sz val="8"/>
      <name val="TimesET"/>
      <family val="0"/>
    </font>
    <font>
      <sz val="11"/>
      <name val="TimesET"/>
      <family val="0"/>
    </font>
    <font>
      <sz val="12"/>
      <name val="TimesET"/>
      <family val="0"/>
    </font>
    <font>
      <sz val="11"/>
      <name val="Times New Roman"/>
      <family val="1"/>
    </font>
    <font>
      <sz val="8"/>
      <name val="Calibri"/>
      <family val="2"/>
    </font>
    <font>
      <sz val="11"/>
      <color indexed="8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2"/>
      <name val="Arial Cyr"/>
      <family val="0"/>
    </font>
    <font>
      <sz val="12"/>
      <color indexed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74">
    <xf numFmtId="0" fontId="0" fillId="0" borderId="0" xfId="0" applyFont="1" applyAlignment="1">
      <alignment/>
    </xf>
    <xf numFmtId="0" fontId="2" fillId="0" borderId="0" xfId="53" applyFill="1" applyAlignment="1">
      <alignment vertical="center" wrapText="1"/>
      <protection/>
    </xf>
    <xf numFmtId="172" fontId="4" fillId="0" borderId="10" xfId="53" applyNumberFormat="1" applyFont="1" applyFill="1" applyBorder="1" applyAlignment="1" applyProtection="1">
      <alignment vertical="center" wrapText="1"/>
      <protection locked="0"/>
    </xf>
    <xf numFmtId="0" fontId="2" fillId="0" borderId="0" xfId="53" applyFont="1" applyFill="1" applyAlignment="1">
      <alignment vertical="center" wrapText="1"/>
      <protection/>
    </xf>
    <xf numFmtId="0" fontId="10" fillId="0" borderId="10" xfId="53" applyFont="1" applyFill="1" applyBorder="1" applyAlignment="1">
      <alignment horizontal="center" vertical="center" wrapText="1"/>
      <protection/>
    </xf>
    <xf numFmtId="0" fontId="12" fillId="0" borderId="10" xfId="53" applyFont="1" applyFill="1" applyBorder="1" applyAlignment="1">
      <alignment horizontal="center" vertical="center" wrapText="1"/>
      <protection/>
    </xf>
    <xf numFmtId="0" fontId="11" fillId="0" borderId="10" xfId="53" applyFont="1" applyFill="1" applyBorder="1" applyAlignment="1">
      <alignment horizontal="left"/>
      <protection/>
    </xf>
    <xf numFmtId="0" fontId="5" fillId="0" borderId="10" xfId="54" applyFont="1" applyFill="1" applyBorder="1" applyAlignment="1">
      <alignment horizontal="left" vertical="center" wrapText="1"/>
      <protection/>
    </xf>
    <xf numFmtId="0" fontId="2" fillId="0" borderId="0" xfId="53" applyFont="1" applyFill="1">
      <alignment/>
      <protection/>
    </xf>
    <xf numFmtId="172" fontId="2" fillId="0" borderId="0" xfId="53" applyNumberFormat="1" applyFont="1" applyFill="1">
      <alignment/>
      <protection/>
    </xf>
    <xf numFmtId="0" fontId="0" fillId="0" borderId="0" xfId="0" applyFill="1" applyAlignment="1">
      <alignment/>
    </xf>
    <xf numFmtId="0" fontId="9" fillId="0" borderId="0" xfId="53" applyFont="1" applyFill="1" applyAlignment="1">
      <alignment vertical="center" wrapText="1"/>
      <protection/>
    </xf>
    <xf numFmtId="0" fontId="6" fillId="0" borderId="0" xfId="53" applyFont="1" applyFill="1" applyAlignment="1" applyProtection="1">
      <alignment horizontal="center" vertical="center" wrapText="1"/>
      <protection locked="0"/>
    </xf>
    <xf numFmtId="172" fontId="0" fillId="0" borderId="0" xfId="0" applyNumberFormat="1" applyFill="1" applyAlignment="1">
      <alignment/>
    </xf>
    <xf numFmtId="0" fontId="7" fillId="0" borderId="0" xfId="53" applyFont="1" applyFill="1" applyAlignment="1">
      <alignment vertical="center" wrapText="1"/>
      <protection/>
    </xf>
    <xf numFmtId="0" fontId="13" fillId="0" borderId="0" xfId="53" applyFont="1" applyFill="1" applyAlignment="1">
      <alignment vertical="center" wrapText="1"/>
      <protection/>
    </xf>
    <xf numFmtId="0" fontId="2" fillId="0" borderId="0" xfId="53" applyFill="1">
      <alignment/>
      <protection/>
    </xf>
    <xf numFmtId="0" fontId="12" fillId="0" borderId="10" xfId="0" applyFont="1" applyBorder="1" applyAlignment="1">
      <alignment horizontal="center" vertical="center" wrapText="1"/>
    </xf>
    <xf numFmtId="2" fontId="0" fillId="0" borderId="0" xfId="0" applyNumberFormat="1" applyFill="1" applyAlignment="1">
      <alignment/>
    </xf>
    <xf numFmtId="172" fontId="17" fillId="0" borderId="10" xfId="53" applyNumberFormat="1" applyFont="1" applyFill="1" applyBorder="1" applyAlignment="1" applyProtection="1">
      <alignment vertical="center" wrapText="1"/>
      <protection locked="0"/>
    </xf>
    <xf numFmtId="172" fontId="18" fillId="0" borderId="10" xfId="53" applyNumberFormat="1" applyFont="1" applyFill="1" applyBorder="1" applyAlignment="1" applyProtection="1">
      <alignment vertical="center" wrapText="1"/>
      <protection locked="0"/>
    </xf>
    <xf numFmtId="172" fontId="18" fillId="33" borderId="10" xfId="0" applyNumberFormat="1" applyFont="1" applyFill="1" applyBorder="1" applyAlignment="1" applyProtection="1">
      <alignment vertical="center" wrapText="1"/>
      <protection locked="0"/>
    </xf>
    <xf numFmtId="172" fontId="19" fillId="0" borderId="10" xfId="53" applyNumberFormat="1" applyFont="1" applyFill="1" applyBorder="1" applyAlignment="1" applyProtection="1">
      <alignment vertical="center" wrapText="1"/>
      <protection locked="0"/>
    </xf>
    <xf numFmtId="172" fontId="18" fillId="0" borderId="10" xfId="53" applyNumberFormat="1" applyFont="1" applyFill="1" applyBorder="1" applyAlignment="1" applyProtection="1">
      <alignment vertical="center" wrapText="1"/>
      <protection locked="0"/>
    </xf>
    <xf numFmtId="172" fontId="18" fillId="0" borderId="10" xfId="53" applyNumberFormat="1" applyFont="1" applyFill="1" applyBorder="1" applyAlignment="1" applyProtection="1">
      <alignment horizontal="right" vertical="top" shrinkToFit="1"/>
      <protection locked="0"/>
    </xf>
    <xf numFmtId="172" fontId="18" fillId="0" borderId="10" xfId="53" applyNumberFormat="1" applyFont="1" applyFill="1" applyBorder="1" applyProtection="1">
      <alignment/>
      <protection locked="0"/>
    </xf>
    <xf numFmtId="172" fontId="19" fillId="0" borderId="10" xfId="53" applyNumberFormat="1" applyFont="1" applyFill="1" applyBorder="1" applyAlignment="1" applyProtection="1">
      <alignment vertical="center" wrapText="1"/>
      <protection locked="0"/>
    </xf>
    <xf numFmtId="172" fontId="20" fillId="33" borderId="10" xfId="0" applyNumberFormat="1" applyFont="1" applyFill="1" applyBorder="1" applyAlignment="1" applyProtection="1">
      <alignment vertical="center" wrapText="1"/>
      <protection locked="0"/>
    </xf>
    <xf numFmtId="172" fontId="21" fillId="33" borderId="10" xfId="0" applyNumberFormat="1" applyFont="1" applyFill="1" applyBorder="1" applyAlignment="1" applyProtection="1">
      <alignment vertical="center" wrapText="1"/>
      <protection locked="0"/>
    </xf>
    <xf numFmtId="172" fontId="18" fillId="0" borderId="11" xfId="53" applyNumberFormat="1" applyFont="1" applyFill="1" applyBorder="1" applyAlignment="1" applyProtection="1">
      <alignment vertical="center" wrapText="1"/>
      <protection locked="0"/>
    </xf>
    <xf numFmtId="0" fontId="11" fillId="0" borderId="10" xfId="53" applyFont="1" applyFill="1" applyBorder="1" applyAlignment="1">
      <alignment horizontal="center" vertical="center" wrapText="1"/>
      <protection/>
    </xf>
    <xf numFmtId="0" fontId="13" fillId="0" borderId="12" xfId="53" applyFont="1" applyFill="1" applyBorder="1" applyAlignment="1">
      <alignment horizontal="center" vertical="center" wrapText="1"/>
      <protection/>
    </xf>
    <xf numFmtId="0" fontId="13" fillId="0" borderId="13" xfId="53" applyFont="1" applyFill="1" applyBorder="1" applyAlignment="1">
      <alignment horizontal="center" vertical="center" wrapText="1"/>
      <protection/>
    </xf>
    <xf numFmtId="0" fontId="13" fillId="0" borderId="14" xfId="53" applyFont="1" applyFill="1" applyBorder="1" applyAlignment="1">
      <alignment horizontal="center" vertical="center" wrapText="1"/>
      <protection/>
    </xf>
    <xf numFmtId="0" fontId="13" fillId="0" borderId="15" xfId="53" applyFont="1" applyFill="1" applyBorder="1" applyAlignment="1">
      <alignment horizontal="center" vertical="center" wrapText="1"/>
      <protection/>
    </xf>
    <xf numFmtId="0" fontId="13" fillId="0" borderId="0" xfId="53" applyFont="1" applyFill="1" applyBorder="1" applyAlignment="1">
      <alignment horizontal="center" vertical="center" wrapText="1"/>
      <protection/>
    </xf>
    <xf numFmtId="0" fontId="13" fillId="0" borderId="16" xfId="53" applyFont="1" applyFill="1" applyBorder="1" applyAlignment="1">
      <alignment horizontal="center" vertical="center" wrapText="1"/>
      <protection/>
    </xf>
    <xf numFmtId="0" fontId="13" fillId="0" borderId="17" xfId="53" applyFont="1" applyFill="1" applyBorder="1" applyAlignment="1">
      <alignment horizontal="center" vertical="center" wrapText="1"/>
      <protection/>
    </xf>
    <xf numFmtId="0" fontId="13" fillId="0" borderId="18" xfId="53" applyFont="1" applyFill="1" applyBorder="1" applyAlignment="1">
      <alignment horizontal="center" vertical="center" wrapText="1"/>
      <protection/>
    </xf>
    <xf numFmtId="0" fontId="13" fillId="0" borderId="19" xfId="53" applyFont="1" applyFill="1" applyBorder="1" applyAlignment="1">
      <alignment horizontal="center" vertical="center" wrapText="1"/>
      <protection/>
    </xf>
    <xf numFmtId="49" fontId="11" fillId="0" borderId="10" xfId="53" applyNumberFormat="1" applyFont="1" applyFill="1" applyBorder="1" applyAlignment="1">
      <alignment horizontal="center" vertical="center" wrapText="1"/>
      <protection/>
    </xf>
    <xf numFmtId="49" fontId="11" fillId="0" borderId="12" xfId="53" applyNumberFormat="1" applyFont="1" applyFill="1" applyBorder="1" applyAlignment="1">
      <alignment horizontal="center" vertical="center" wrapText="1"/>
      <protection/>
    </xf>
    <xf numFmtId="49" fontId="11" fillId="0" borderId="13" xfId="53" applyNumberFormat="1" applyFont="1" applyFill="1" applyBorder="1" applyAlignment="1">
      <alignment horizontal="center" vertical="center" wrapText="1"/>
      <protection/>
    </xf>
    <xf numFmtId="49" fontId="11" fillId="0" borderId="15" xfId="53" applyNumberFormat="1" applyFont="1" applyFill="1" applyBorder="1" applyAlignment="1">
      <alignment horizontal="center" vertical="center" wrapText="1"/>
      <protection/>
    </xf>
    <xf numFmtId="49" fontId="11" fillId="0" borderId="0" xfId="53" applyNumberFormat="1" applyFont="1" applyFill="1" applyBorder="1" applyAlignment="1">
      <alignment horizontal="center" vertical="center" wrapText="1"/>
      <protection/>
    </xf>
    <xf numFmtId="49" fontId="11" fillId="0" borderId="17" xfId="53" applyNumberFormat="1" applyFont="1" applyFill="1" applyBorder="1" applyAlignment="1">
      <alignment horizontal="center" vertical="center" wrapText="1"/>
      <protection/>
    </xf>
    <xf numFmtId="49" fontId="11" fillId="0" borderId="18" xfId="53" applyNumberFormat="1" applyFont="1" applyFill="1" applyBorder="1" applyAlignment="1">
      <alignment horizontal="center" vertical="center" wrapText="1"/>
      <protection/>
    </xf>
    <xf numFmtId="0" fontId="11" fillId="0" borderId="12" xfId="53" applyFont="1" applyFill="1" applyBorder="1" applyAlignment="1">
      <alignment horizontal="center" vertical="center" wrapText="1"/>
      <protection/>
    </xf>
    <xf numFmtId="0" fontId="11" fillId="0" borderId="13" xfId="53" applyFont="1" applyFill="1" applyBorder="1" applyAlignment="1">
      <alignment horizontal="center" vertical="center" wrapText="1"/>
      <protection/>
    </xf>
    <xf numFmtId="0" fontId="11" fillId="0" borderId="14" xfId="53" applyFont="1" applyFill="1" applyBorder="1" applyAlignment="1">
      <alignment horizontal="center" vertical="center" wrapText="1"/>
      <protection/>
    </xf>
    <xf numFmtId="0" fontId="11" fillId="0" borderId="17" xfId="53" applyFont="1" applyFill="1" applyBorder="1" applyAlignment="1">
      <alignment horizontal="center" vertical="center" wrapText="1"/>
      <protection/>
    </xf>
    <xf numFmtId="0" fontId="11" fillId="0" borderId="18" xfId="53" applyFont="1" applyFill="1" applyBorder="1" applyAlignment="1">
      <alignment horizontal="center" vertical="center" wrapText="1"/>
      <protection/>
    </xf>
    <xf numFmtId="0" fontId="11" fillId="0" borderId="19" xfId="53" applyFont="1" applyFill="1" applyBorder="1" applyAlignment="1">
      <alignment horizontal="center" vertical="center" wrapText="1"/>
      <protection/>
    </xf>
    <xf numFmtId="0" fontId="13" fillId="0" borderId="20" xfId="54" applyFont="1" applyFill="1" applyBorder="1" applyAlignment="1">
      <alignment horizontal="center" vertical="center" wrapText="1"/>
      <protection/>
    </xf>
    <xf numFmtId="0" fontId="13" fillId="0" borderId="21" xfId="54" applyFont="1" applyFill="1" applyBorder="1" applyAlignment="1">
      <alignment horizontal="center" vertical="center" wrapText="1"/>
      <protection/>
    </xf>
    <xf numFmtId="0" fontId="11" fillId="0" borderId="22" xfId="53" applyFont="1" applyFill="1" applyBorder="1" applyAlignment="1">
      <alignment horizontal="center" vertical="center" wrapText="1"/>
      <protection/>
    </xf>
    <xf numFmtId="0" fontId="11" fillId="0" borderId="11" xfId="53" applyFont="1" applyFill="1" applyBorder="1" applyAlignment="1">
      <alignment horizontal="center" vertical="center" wrapText="1"/>
      <protection/>
    </xf>
    <xf numFmtId="0" fontId="11" fillId="0" borderId="23" xfId="53" applyFont="1" applyFill="1" applyBorder="1" applyAlignment="1">
      <alignment horizontal="center" vertical="center" wrapText="1"/>
      <protection/>
    </xf>
    <xf numFmtId="0" fontId="11" fillId="0" borderId="16" xfId="53" applyFont="1" applyFill="1" applyBorder="1" applyAlignment="1">
      <alignment horizontal="center" vertical="center" wrapText="1"/>
      <protection/>
    </xf>
    <xf numFmtId="0" fontId="15" fillId="0" borderId="12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3" fillId="0" borderId="0" xfId="53" applyFont="1" applyFill="1" applyAlignment="1">
      <alignment horizontal="center" vertical="center" wrapText="1"/>
      <protection/>
    </xf>
    <xf numFmtId="0" fontId="8" fillId="0" borderId="0" xfId="53" applyFont="1" applyFill="1" applyAlignment="1" applyProtection="1">
      <alignment horizontal="center" vertical="center" wrapText="1"/>
      <protection locked="0"/>
    </xf>
    <xf numFmtId="0" fontId="11" fillId="0" borderId="15" xfId="53" applyFont="1" applyFill="1" applyBorder="1" applyAlignment="1">
      <alignment horizontal="center" vertical="center" wrapText="1"/>
      <protection/>
    </xf>
    <xf numFmtId="0" fontId="11" fillId="0" borderId="0" xfId="53" applyFont="1" applyFill="1" applyBorder="1" applyAlignment="1">
      <alignment horizontal="center" vertical="center" wrapText="1"/>
      <protection/>
    </xf>
    <xf numFmtId="0" fontId="11" fillId="0" borderId="20" xfId="53" applyFont="1" applyFill="1" applyBorder="1" applyAlignment="1">
      <alignment horizontal="center" vertical="center" wrapText="1"/>
      <protection/>
    </xf>
    <xf numFmtId="0" fontId="11" fillId="0" borderId="24" xfId="53" applyFont="1" applyFill="1" applyBorder="1" applyAlignment="1">
      <alignment horizontal="center" vertical="center" wrapText="1"/>
      <protection/>
    </xf>
    <xf numFmtId="0" fontId="11" fillId="0" borderId="20" xfId="53" applyFont="1" applyFill="1" applyBorder="1" applyAlignment="1">
      <alignment horizontal="left" vertical="center" wrapText="1"/>
      <protection/>
    </xf>
    <xf numFmtId="0" fontId="11" fillId="0" borderId="24" xfId="53" applyFont="1" applyFill="1" applyBorder="1" applyAlignment="1">
      <alignment horizontal="left" vertical="center" wrapText="1"/>
      <protection/>
    </xf>
    <xf numFmtId="0" fontId="11" fillId="0" borderId="21" xfId="53" applyFont="1" applyFill="1" applyBorder="1" applyAlignment="1">
      <alignment horizontal="left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27"/>
  <sheetViews>
    <sheetView tabSelected="1" view="pageBreakPreview" zoomScaleSheetLayoutView="100" zoomScalePageLayoutView="0" workbookViewId="0" topLeftCell="A1">
      <pane xSplit="2" topLeftCell="C1" activePane="topRight" state="frozen"/>
      <selection pane="topLeft" activeCell="A1" sqref="A1"/>
      <selection pane="topRight" activeCell="BF20" sqref="BF20"/>
    </sheetView>
  </sheetViews>
  <sheetFormatPr defaultColWidth="9.140625" defaultRowHeight="15"/>
  <cols>
    <col min="1" max="1" width="6.421875" style="10" bestFit="1" customWidth="1"/>
    <col min="2" max="2" width="22.421875" style="10" customWidth="1"/>
    <col min="3" max="3" width="12.00390625" style="10" customWidth="1"/>
    <col min="4" max="4" width="12.140625" style="10" customWidth="1"/>
    <col min="5" max="5" width="9.140625" style="10" customWidth="1"/>
    <col min="6" max="6" width="10.7109375" style="10" customWidth="1"/>
    <col min="7" max="7" width="11.421875" style="10" customWidth="1"/>
    <col min="8" max="8" width="8.8515625" style="10" customWidth="1"/>
    <col min="9" max="9" width="10.8515625" style="10" customWidth="1"/>
    <col min="10" max="10" width="11.421875" style="10" customWidth="1"/>
    <col min="11" max="11" width="9.140625" style="10" customWidth="1"/>
    <col min="12" max="12" width="9.8515625" style="10" customWidth="1"/>
    <col min="13" max="13" width="11.57421875" style="10" customWidth="1"/>
    <col min="14" max="14" width="9.140625" style="10" customWidth="1"/>
    <col min="15" max="15" width="12.00390625" style="10" customWidth="1"/>
    <col min="16" max="16" width="11.421875" style="10" customWidth="1"/>
    <col min="17" max="17" width="9.140625" style="10" customWidth="1"/>
    <col min="18" max="18" width="10.57421875" style="10" customWidth="1"/>
    <col min="19" max="19" width="11.00390625" style="10" customWidth="1"/>
    <col min="20" max="20" width="9.140625" style="10" customWidth="1"/>
    <col min="21" max="21" width="11.8515625" style="10" customWidth="1"/>
    <col min="22" max="22" width="12.140625" style="10" customWidth="1"/>
    <col min="23" max="23" width="9.140625" style="10" customWidth="1"/>
    <col min="24" max="24" width="9.28125" style="10" customWidth="1"/>
    <col min="25" max="25" width="10.140625" style="10" customWidth="1"/>
    <col min="26" max="26" width="9.140625" style="10" customWidth="1"/>
    <col min="27" max="27" width="10.7109375" style="10" customWidth="1"/>
    <col min="28" max="28" width="11.00390625" style="10" customWidth="1"/>
    <col min="29" max="29" width="9.140625" style="10" customWidth="1"/>
    <col min="30" max="30" width="12.57421875" style="10" customWidth="1"/>
    <col min="31" max="31" width="12.140625" style="10" customWidth="1"/>
    <col min="32" max="32" width="9.140625" style="10" customWidth="1"/>
    <col min="33" max="33" width="12.7109375" style="10" customWidth="1"/>
    <col min="34" max="34" width="13.00390625" style="10" customWidth="1"/>
    <col min="35" max="35" width="9.28125" style="10" bestFit="1" customWidth="1"/>
    <col min="36" max="36" width="10.421875" style="10" customWidth="1"/>
    <col min="37" max="37" width="11.7109375" style="10" customWidth="1"/>
    <col min="38" max="38" width="12.00390625" style="10" customWidth="1"/>
    <col min="39" max="39" width="10.57421875" style="10" customWidth="1"/>
    <col min="40" max="40" width="10.421875" style="10" customWidth="1"/>
    <col min="41" max="41" width="11.140625" style="10" customWidth="1"/>
    <col min="42" max="42" width="12.140625" style="10" customWidth="1"/>
    <col min="43" max="43" width="10.7109375" style="10" customWidth="1"/>
    <col min="44" max="44" width="11.140625" style="10" bestFit="1" customWidth="1"/>
    <col min="45" max="45" width="12.8515625" style="10" customWidth="1"/>
    <col min="46" max="46" width="12.00390625" style="10" customWidth="1"/>
    <col min="47" max="47" width="9.140625" style="10" customWidth="1"/>
    <col min="48" max="48" width="11.8515625" style="10" customWidth="1"/>
    <col min="49" max="49" width="12.57421875" style="10" customWidth="1"/>
    <col min="50" max="50" width="9.140625" style="10" customWidth="1"/>
    <col min="51" max="51" width="12.57421875" style="10" customWidth="1"/>
    <col min="52" max="52" width="13.28125" style="10" customWidth="1"/>
    <col min="53" max="53" width="9.140625" style="10" customWidth="1"/>
    <col min="54" max="54" width="14.7109375" style="10" customWidth="1"/>
    <col min="55" max="55" width="13.7109375" style="10" customWidth="1"/>
    <col min="56" max="56" width="9.140625" style="10" customWidth="1"/>
    <col min="57" max="57" width="14.28125" style="10" customWidth="1"/>
    <col min="58" max="58" width="14.421875" style="10" customWidth="1"/>
    <col min="59" max="59" width="9.140625" style="10" customWidth="1"/>
    <col min="60" max="60" width="14.140625" style="10" customWidth="1"/>
    <col min="61" max="61" width="15.28125" style="10" customWidth="1"/>
    <col min="62" max="62" width="9.140625" style="10" customWidth="1"/>
    <col min="63" max="63" width="13.28125" style="10" customWidth="1"/>
    <col min="64" max="64" width="13.8515625" style="10" customWidth="1"/>
    <col min="65" max="65" width="12.140625" style="10" customWidth="1"/>
    <col min="66" max="66" width="9.140625" style="10" customWidth="1"/>
    <col min="67" max="67" width="10.7109375" style="10" bestFit="1" customWidth="1"/>
    <col min="68" max="16384" width="9.140625" style="10" customWidth="1"/>
  </cols>
  <sheetData>
    <row r="1" spans="1:67" ht="15" customHeight="1">
      <c r="A1" s="1"/>
      <c r="B1" s="15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4"/>
      <c r="P1" s="14"/>
      <c r="Q1" s="14"/>
      <c r="R1" s="65" t="s">
        <v>0</v>
      </c>
      <c r="S1" s="65"/>
      <c r="T1" s="65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3"/>
      <c r="AK1" s="3"/>
      <c r="AL1" s="3"/>
      <c r="AM1" s="3"/>
      <c r="AN1" s="3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6"/>
      <c r="BL1" s="16"/>
      <c r="BM1" s="16"/>
      <c r="BN1" s="16"/>
      <c r="BO1" s="16"/>
    </row>
    <row r="2" spans="1:67" ht="15.75">
      <c r="A2" s="1"/>
      <c r="B2" s="1"/>
      <c r="C2" s="66" t="s">
        <v>40</v>
      </c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3"/>
      <c r="AK2" s="3"/>
      <c r="AL2" s="3"/>
      <c r="AM2" s="3"/>
      <c r="AN2" s="3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6"/>
      <c r="BL2" s="16"/>
      <c r="BM2" s="16"/>
      <c r="BN2" s="16"/>
      <c r="BO2" s="16"/>
    </row>
    <row r="3" spans="1:67" ht="15.75">
      <c r="A3" s="1"/>
      <c r="B3" s="1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3"/>
      <c r="AK3" s="3"/>
      <c r="AL3" s="3"/>
      <c r="AM3" s="3"/>
      <c r="AN3" s="3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6"/>
      <c r="BL3" s="16"/>
      <c r="BM3" s="16"/>
      <c r="BN3" s="16"/>
      <c r="BO3" s="16"/>
    </row>
    <row r="4" spans="1:67" ht="15" customHeight="1">
      <c r="A4" s="49" t="s">
        <v>21</v>
      </c>
      <c r="B4" s="55" t="s">
        <v>1</v>
      </c>
      <c r="C4" s="47" t="s">
        <v>2</v>
      </c>
      <c r="D4" s="48"/>
      <c r="E4" s="49"/>
      <c r="F4" s="69" t="s">
        <v>3</v>
      </c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  <c r="AP4" s="70"/>
      <c r="AQ4" s="70"/>
      <c r="AR4" s="70"/>
      <c r="AS4" s="31" t="s">
        <v>4</v>
      </c>
      <c r="AT4" s="32"/>
      <c r="AU4" s="33"/>
      <c r="AV4" s="69" t="s">
        <v>7</v>
      </c>
      <c r="AW4" s="70"/>
      <c r="AX4" s="70"/>
      <c r="AY4" s="70"/>
      <c r="AZ4" s="70"/>
      <c r="BA4" s="70"/>
      <c r="BB4" s="70"/>
      <c r="BC4" s="70"/>
      <c r="BD4" s="70"/>
      <c r="BE4" s="70"/>
      <c r="BF4" s="70"/>
      <c r="BG4" s="70"/>
      <c r="BH4" s="70"/>
      <c r="BI4" s="70"/>
      <c r="BJ4" s="70"/>
      <c r="BK4" s="47" t="s">
        <v>5</v>
      </c>
      <c r="BL4" s="48"/>
      <c r="BM4" s="49"/>
      <c r="BN4" s="16"/>
      <c r="BO4" s="16"/>
    </row>
    <row r="5" spans="1:67" ht="15" customHeight="1">
      <c r="A5" s="58"/>
      <c r="B5" s="56"/>
      <c r="C5" s="67"/>
      <c r="D5" s="68"/>
      <c r="E5" s="58"/>
      <c r="F5" s="30" t="s">
        <v>6</v>
      </c>
      <c r="G5" s="30"/>
      <c r="H5" s="30"/>
      <c r="I5" s="71" t="s">
        <v>7</v>
      </c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  <c r="AF5" s="72"/>
      <c r="AG5" s="72"/>
      <c r="AH5" s="72"/>
      <c r="AI5" s="73"/>
      <c r="AJ5" s="30" t="s">
        <v>8</v>
      </c>
      <c r="AK5" s="30"/>
      <c r="AL5" s="30"/>
      <c r="AM5" s="69" t="s">
        <v>7</v>
      </c>
      <c r="AN5" s="70"/>
      <c r="AO5" s="70"/>
      <c r="AP5" s="70"/>
      <c r="AQ5" s="70"/>
      <c r="AR5" s="70"/>
      <c r="AS5" s="34"/>
      <c r="AT5" s="35"/>
      <c r="AU5" s="36"/>
      <c r="AV5" s="41" t="s">
        <v>12</v>
      </c>
      <c r="AW5" s="42"/>
      <c r="AX5" s="42"/>
      <c r="AY5" s="40" t="s">
        <v>7</v>
      </c>
      <c r="AZ5" s="40"/>
      <c r="BA5" s="40"/>
      <c r="BB5" s="40" t="s">
        <v>13</v>
      </c>
      <c r="BC5" s="40"/>
      <c r="BD5" s="40"/>
      <c r="BE5" s="40" t="s">
        <v>14</v>
      </c>
      <c r="BF5" s="40"/>
      <c r="BG5" s="40"/>
      <c r="BH5" s="30" t="s">
        <v>15</v>
      </c>
      <c r="BI5" s="30"/>
      <c r="BJ5" s="30"/>
      <c r="BK5" s="67"/>
      <c r="BL5" s="68"/>
      <c r="BM5" s="58"/>
      <c r="BN5" s="16"/>
      <c r="BO5" s="16"/>
    </row>
    <row r="6" spans="1:67" ht="15" customHeight="1">
      <c r="A6" s="58"/>
      <c r="B6" s="56"/>
      <c r="C6" s="67"/>
      <c r="D6" s="68"/>
      <c r="E6" s="58"/>
      <c r="F6" s="30"/>
      <c r="G6" s="30"/>
      <c r="H6" s="30"/>
      <c r="I6" s="47" t="s">
        <v>9</v>
      </c>
      <c r="J6" s="48"/>
      <c r="K6" s="49"/>
      <c r="L6" s="47" t="s">
        <v>10</v>
      </c>
      <c r="M6" s="48"/>
      <c r="N6" s="49"/>
      <c r="O6" s="47" t="s">
        <v>23</v>
      </c>
      <c r="P6" s="48"/>
      <c r="Q6" s="49"/>
      <c r="R6" s="47" t="s">
        <v>11</v>
      </c>
      <c r="S6" s="48"/>
      <c r="T6" s="49"/>
      <c r="U6" s="47" t="s">
        <v>22</v>
      </c>
      <c r="V6" s="48"/>
      <c r="W6" s="49"/>
      <c r="X6" s="47" t="s">
        <v>24</v>
      </c>
      <c r="Y6" s="48"/>
      <c r="Z6" s="49"/>
      <c r="AA6" s="47" t="s">
        <v>28</v>
      </c>
      <c r="AB6" s="48"/>
      <c r="AC6" s="49"/>
      <c r="AD6" s="59" t="s">
        <v>29</v>
      </c>
      <c r="AE6" s="60"/>
      <c r="AF6" s="61"/>
      <c r="AG6" s="47" t="s">
        <v>27</v>
      </c>
      <c r="AH6" s="48"/>
      <c r="AI6" s="49"/>
      <c r="AJ6" s="30"/>
      <c r="AK6" s="30"/>
      <c r="AL6" s="30"/>
      <c r="AM6" s="47" t="s">
        <v>25</v>
      </c>
      <c r="AN6" s="48"/>
      <c r="AO6" s="49"/>
      <c r="AP6" s="47" t="s">
        <v>26</v>
      </c>
      <c r="AQ6" s="48"/>
      <c r="AR6" s="49"/>
      <c r="AS6" s="34"/>
      <c r="AT6" s="35"/>
      <c r="AU6" s="36"/>
      <c r="AV6" s="43"/>
      <c r="AW6" s="44"/>
      <c r="AX6" s="44"/>
      <c r="AY6" s="40" t="s">
        <v>16</v>
      </c>
      <c r="AZ6" s="40"/>
      <c r="BA6" s="40"/>
      <c r="BB6" s="40"/>
      <c r="BC6" s="40"/>
      <c r="BD6" s="40"/>
      <c r="BE6" s="40"/>
      <c r="BF6" s="40"/>
      <c r="BG6" s="40"/>
      <c r="BH6" s="30"/>
      <c r="BI6" s="30"/>
      <c r="BJ6" s="30"/>
      <c r="BK6" s="67"/>
      <c r="BL6" s="68"/>
      <c r="BM6" s="58"/>
      <c r="BN6" s="16"/>
      <c r="BO6" s="16"/>
    </row>
    <row r="7" spans="1:67" ht="168" customHeight="1">
      <c r="A7" s="58"/>
      <c r="B7" s="56"/>
      <c r="C7" s="50"/>
      <c r="D7" s="51"/>
      <c r="E7" s="52"/>
      <c r="F7" s="30"/>
      <c r="G7" s="30"/>
      <c r="H7" s="30"/>
      <c r="I7" s="50"/>
      <c r="J7" s="51"/>
      <c r="K7" s="52"/>
      <c r="L7" s="50"/>
      <c r="M7" s="51"/>
      <c r="N7" s="52"/>
      <c r="O7" s="50"/>
      <c r="P7" s="51"/>
      <c r="Q7" s="52"/>
      <c r="R7" s="50"/>
      <c r="S7" s="51"/>
      <c r="T7" s="52"/>
      <c r="U7" s="50"/>
      <c r="V7" s="51"/>
      <c r="W7" s="52"/>
      <c r="X7" s="50"/>
      <c r="Y7" s="51"/>
      <c r="Z7" s="52"/>
      <c r="AA7" s="50"/>
      <c r="AB7" s="51"/>
      <c r="AC7" s="52"/>
      <c r="AD7" s="62"/>
      <c r="AE7" s="63"/>
      <c r="AF7" s="64"/>
      <c r="AG7" s="50"/>
      <c r="AH7" s="51"/>
      <c r="AI7" s="52"/>
      <c r="AJ7" s="30"/>
      <c r="AK7" s="30"/>
      <c r="AL7" s="30"/>
      <c r="AM7" s="50"/>
      <c r="AN7" s="51"/>
      <c r="AO7" s="52"/>
      <c r="AP7" s="50"/>
      <c r="AQ7" s="51"/>
      <c r="AR7" s="52"/>
      <c r="AS7" s="37"/>
      <c r="AT7" s="38"/>
      <c r="AU7" s="39"/>
      <c r="AV7" s="45"/>
      <c r="AW7" s="46"/>
      <c r="AX7" s="46"/>
      <c r="AY7" s="40"/>
      <c r="AZ7" s="40"/>
      <c r="BA7" s="40"/>
      <c r="BB7" s="40"/>
      <c r="BC7" s="40"/>
      <c r="BD7" s="40"/>
      <c r="BE7" s="40"/>
      <c r="BF7" s="40"/>
      <c r="BG7" s="40"/>
      <c r="BH7" s="30"/>
      <c r="BI7" s="30"/>
      <c r="BJ7" s="30"/>
      <c r="BK7" s="50"/>
      <c r="BL7" s="51"/>
      <c r="BM7" s="52"/>
      <c r="BN7" s="16"/>
      <c r="BO7" s="16"/>
    </row>
    <row r="8" spans="1:67" ht="31.5">
      <c r="A8" s="52"/>
      <c r="B8" s="57"/>
      <c r="C8" s="5" t="s">
        <v>17</v>
      </c>
      <c r="D8" s="5" t="s">
        <v>18</v>
      </c>
      <c r="E8" s="5" t="s">
        <v>19</v>
      </c>
      <c r="F8" s="5" t="s">
        <v>17</v>
      </c>
      <c r="G8" s="5" t="s">
        <v>18</v>
      </c>
      <c r="H8" s="5" t="s">
        <v>19</v>
      </c>
      <c r="I8" s="5" t="s">
        <v>17</v>
      </c>
      <c r="J8" s="5" t="s">
        <v>18</v>
      </c>
      <c r="K8" s="5" t="s">
        <v>19</v>
      </c>
      <c r="L8" s="5" t="s">
        <v>17</v>
      </c>
      <c r="M8" s="5" t="s">
        <v>18</v>
      </c>
      <c r="N8" s="5" t="s">
        <v>19</v>
      </c>
      <c r="O8" s="5" t="s">
        <v>17</v>
      </c>
      <c r="P8" s="5" t="s">
        <v>18</v>
      </c>
      <c r="Q8" s="5" t="s">
        <v>19</v>
      </c>
      <c r="R8" s="5" t="s">
        <v>17</v>
      </c>
      <c r="S8" s="5" t="s">
        <v>18</v>
      </c>
      <c r="T8" s="5" t="s">
        <v>19</v>
      </c>
      <c r="U8" s="5" t="s">
        <v>17</v>
      </c>
      <c r="V8" s="5" t="s">
        <v>18</v>
      </c>
      <c r="W8" s="5" t="s">
        <v>19</v>
      </c>
      <c r="X8" s="5" t="s">
        <v>17</v>
      </c>
      <c r="Y8" s="5" t="s">
        <v>18</v>
      </c>
      <c r="Z8" s="5" t="s">
        <v>19</v>
      </c>
      <c r="AA8" s="5" t="s">
        <v>17</v>
      </c>
      <c r="AB8" s="5" t="s">
        <v>18</v>
      </c>
      <c r="AC8" s="5" t="s">
        <v>19</v>
      </c>
      <c r="AD8" s="17" t="s">
        <v>17</v>
      </c>
      <c r="AE8" s="17" t="s">
        <v>18</v>
      </c>
      <c r="AF8" s="17" t="s">
        <v>19</v>
      </c>
      <c r="AG8" s="5" t="s">
        <v>17</v>
      </c>
      <c r="AH8" s="5" t="s">
        <v>18</v>
      </c>
      <c r="AI8" s="5" t="s">
        <v>19</v>
      </c>
      <c r="AJ8" s="5" t="s">
        <v>17</v>
      </c>
      <c r="AK8" s="5" t="s">
        <v>18</v>
      </c>
      <c r="AL8" s="5" t="s">
        <v>19</v>
      </c>
      <c r="AM8" s="5" t="s">
        <v>17</v>
      </c>
      <c r="AN8" s="5" t="s">
        <v>18</v>
      </c>
      <c r="AO8" s="5" t="s">
        <v>19</v>
      </c>
      <c r="AP8" s="5" t="s">
        <v>17</v>
      </c>
      <c r="AQ8" s="5" t="s">
        <v>18</v>
      </c>
      <c r="AR8" s="5" t="s">
        <v>19</v>
      </c>
      <c r="AS8" s="5" t="s">
        <v>17</v>
      </c>
      <c r="AT8" s="5" t="s">
        <v>18</v>
      </c>
      <c r="AU8" s="5" t="s">
        <v>19</v>
      </c>
      <c r="AV8" s="5" t="s">
        <v>17</v>
      </c>
      <c r="AW8" s="5" t="s">
        <v>18</v>
      </c>
      <c r="AX8" s="5" t="s">
        <v>19</v>
      </c>
      <c r="AY8" s="5" t="s">
        <v>17</v>
      </c>
      <c r="AZ8" s="5" t="s">
        <v>18</v>
      </c>
      <c r="BA8" s="5" t="s">
        <v>19</v>
      </c>
      <c r="BB8" s="5" t="s">
        <v>17</v>
      </c>
      <c r="BC8" s="5" t="s">
        <v>18</v>
      </c>
      <c r="BD8" s="5" t="s">
        <v>19</v>
      </c>
      <c r="BE8" s="5" t="s">
        <v>17</v>
      </c>
      <c r="BF8" s="5" t="s">
        <v>18</v>
      </c>
      <c r="BG8" s="5" t="s">
        <v>19</v>
      </c>
      <c r="BH8" s="5" t="s">
        <v>17</v>
      </c>
      <c r="BI8" s="5" t="s">
        <v>18</v>
      </c>
      <c r="BJ8" s="5" t="s">
        <v>19</v>
      </c>
      <c r="BK8" s="5" t="s">
        <v>17</v>
      </c>
      <c r="BL8" s="5" t="s">
        <v>18</v>
      </c>
      <c r="BM8" s="5" t="s">
        <v>19</v>
      </c>
      <c r="BN8" s="16"/>
      <c r="BO8" s="16"/>
    </row>
    <row r="9" spans="1:67" ht="15" customHeight="1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  <c r="I9" s="4">
        <v>9</v>
      </c>
      <c r="J9" s="4">
        <v>10</v>
      </c>
      <c r="K9" s="4">
        <v>11</v>
      </c>
      <c r="L9" s="4">
        <v>12</v>
      </c>
      <c r="M9" s="4">
        <v>13</v>
      </c>
      <c r="N9" s="4">
        <v>14</v>
      </c>
      <c r="O9" s="4">
        <v>15</v>
      </c>
      <c r="P9" s="4">
        <v>16</v>
      </c>
      <c r="Q9" s="4">
        <v>17</v>
      </c>
      <c r="R9" s="4">
        <v>18</v>
      </c>
      <c r="S9" s="4">
        <v>19</v>
      </c>
      <c r="T9" s="4">
        <v>20</v>
      </c>
      <c r="U9" s="4">
        <v>21</v>
      </c>
      <c r="V9" s="4">
        <v>22</v>
      </c>
      <c r="W9" s="4">
        <v>23</v>
      </c>
      <c r="X9" s="4">
        <v>24</v>
      </c>
      <c r="Y9" s="4">
        <v>25</v>
      </c>
      <c r="Z9" s="4">
        <v>26</v>
      </c>
      <c r="AA9" s="4">
        <v>27</v>
      </c>
      <c r="AB9" s="4">
        <v>28</v>
      </c>
      <c r="AC9" s="4">
        <v>29</v>
      </c>
      <c r="AD9" s="4">
        <v>30</v>
      </c>
      <c r="AE9" s="4">
        <v>31</v>
      </c>
      <c r="AF9" s="4">
        <v>32</v>
      </c>
      <c r="AG9" s="4">
        <v>33</v>
      </c>
      <c r="AH9" s="4">
        <v>34</v>
      </c>
      <c r="AI9" s="4">
        <v>35</v>
      </c>
      <c r="AJ9" s="4">
        <v>36</v>
      </c>
      <c r="AK9" s="4">
        <v>37</v>
      </c>
      <c r="AL9" s="4">
        <v>38</v>
      </c>
      <c r="AM9" s="4">
        <v>39</v>
      </c>
      <c r="AN9" s="4">
        <v>40</v>
      </c>
      <c r="AO9" s="4">
        <v>41</v>
      </c>
      <c r="AP9" s="4">
        <v>42</v>
      </c>
      <c r="AQ9" s="4">
        <v>43</v>
      </c>
      <c r="AR9" s="4">
        <v>44</v>
      </c>
      <c r="AS9" s="4">
        <v>45</v>
      </c>
      <c r="AT9" s="4">
        <v>46</v>
      </c>
      <c r="AU9" s="4">
        <v>47</v>
      </c>
      <c r="AV9" s="4">
        <v>48</v>
      </c>
      <c r="AW9" s="4">
        <v>49</v>
      </c>
      <c r="AX9" s="4">
        <v>50</v>
      </c>
      <c r="AY9" s="4">
        <v>51</v>
      </c>
      <c r="AZ9" s="4">
        <v>52</v>
      </c>
      <c r="BA9" s="4">
        <v>53</v>
      </c>
      <c r="BB9" s="4">
        <v>54</v>
      </c>
      <c r="BC9" s="4">
        <v>55</v>
      </c>
      <c r="BD9" s="4">
        <v>56</v>
      </c>
      <c r="BE9" s="4">
        <v>57</v>
      </c>
      <c r="BF9" s="4">
        <v>58</v>
      </c>
      <c r="BG9" s="4">
        <v>59</v>
      </c>
      <c r="BH9" s="4">
        <v>60</v>
      </c>
      <c r="BI9" s="4">
        <v>61</v>
      </c>
      <c r="BJ9" s="4">
        <v>62</v>
      </c>
      <c r="BK9" s="4">
        <v>63</v>
      </c>
      <c r="BL9" s="4">
        <v>64</v>
      </c>
      <c r="BM9" s="4">
        <v>65</v>
      </c>
      <c r="BN9" s="16"/>
      <c r="BO9" s="16"/>
    </row>
    <row r="10" spans="1:67" ht="15">
      <c r="A10" s="7">
        <v>1</v>
      </c>
      <c r="B10" s="6" t="s">
        <v>30</v>
      </c>
      <c r="C10" s="19">
        <f>F10+AJ10</f>
        <v>7182</v>
      </c>
      <c r="D10" s="20">
        <f>G10+AK10</f>
        <v>1569.7</v>
      </c>
      <c r="E10" s="20">
        <f>D10/C10*100</f>
        <v>21.85602896129212</v>
      </c>
      <c r="F10" s="21">
        <v>1333.2</v>
      </c>
      <c r="G10" s="20">
        <v>201.7</v>
      </c>
      <c r="H10" s="20">
        <f>G10/F10*100</f>
        <v>15.129012901290128</v>
      </c>
      <c r="I10" s="21">
        <v>24</v>
      </c>
      <c r="J10" s="20">
        <v>14.5</v>
      </c>
      <c r="K10" s="20">
        <f aca="true" t="shared" si="0" ref="K10:K20">J10/I10*100</f>
        <v>60.416666666666664</v>
      </c>
      <c r="L10" s="27"/>
      <c r="M10" s="20"/>
      <c r="N10" s="20" t="e">
        <f>M10/L10*100</f>
        <v>#DIV/0!</v>
      </c>
      <c r="O10" s="27">
        <v>105</v>
      </c>
      <c r="P10" s="20">
        <v>4.7</v>
      </c>
      <c r="Q10" s="20">
        <f>P10/O10*100</f>
        <v>4.476190476190476</v>
      </c>
      <c r="R10" s="27">
        <v>398</v>
      </c>
      <c r="S10" s="20">
        <v>13.5</v>
      </c>
      <c r="T10" s="20">
        <f>S10/R10*100</f>
        <v>3.391959798994975</v>
      </c>
      <c r="U10" s="20"/>
      <c r="V10" s="20"/>
      <c r="W10" s="20" t="e">
        <f>V10/U10*100</f>
        <v>#DIV/0!</v>
      </c>
      <c r="X10" s="27">
        <v>250</v>
      </c>
      <c r="Y10" s="20"/>
      <c r="Z10" s="20">
        <f>Y10/X10*100</f>
        <v>0</v>
      </c>
      <c r="AA10" s="27">
        <v>1</v>
      </c>
      <c r="AB10" s="20"/>
      <c r="AC10" s="20">
        <f>AB10/AA10*100</f>
        <v>0</v>
      </c>
      <c r="AD10" s="20"/>
      <c r="AE10" s="20"/>
      <c r="AF10" s="20" t="e">
        <f>AE10/AD10*100</f>
        <v>#DIV/0!</v>
      </c>
      <c r="AG10" s="20"/>
      <c r="AH10" s="20"/>
      <c r="AI10" s="20" t="e">
        <v>#DIV/0!</v>
      </c>
      <c r="AJ10" s="21">
        <v>5848.8</v>
      </c>
      <c r="AK10" s="20">
        <v>1368</v>
      </c>
      <c r="AL10" s="20">
        <f>AK10/AJ10*100</f>
        <v>23.389413212966762</v>
      </c>
      <c r="AM10" s="21">
        <v>2493.9</v>
      </c>
      <c r="AN10" s="20">
        <v>1040.9</v>
      </c>
      <c r="AO10" s="20">
        <f>AN10/AM10*100</f>
        <v>41.73784033040619</v>
      </c>
      <c r="AP10" s="21"/>
      <c r="AQ10" s="20"/>
      <c r="AR10" s="20" t="e">
        <f>AQ10/AP10*100</f>
        <v>#DIV/0!</v>
      </c>
      <c r="AS10" s="23">
        <v>7524</v>
      </c>
      <c r="AT10" s="23">
        <v>1231.5</v>
      </c>
      <c r="AU10" s="23">
        <f>AT10/AS10*100</f>
        <v>16.36762360446571</v>
      </c>
      <c r="AV10" s="24">
        <v>1463.3</v>
      </c>
      <c r="AW10" s="23">
        <v>351</v>
      </c>
      <c r="AX10" s="23">
        <f>AW10/AV10*100</f>
        <v>23.986878972186155</v>
      </c>
      <c r="AY10" s="24">
        <v>1461.3</v>
      </c>
      <c r="AZ10" s="23">
        <v>351</v>
      </c>
      <c r="BA10" s="23">
        <f aca="true" t="shared" si="1" ref="BA10:BA20">AZ10/AY10*100</f>
        <v>24.0197084787518</v>
      </c>
      <c r="BB10" s="23">
        <v>1677.2</v>
      </c>
      <c r="BC10" s="23">
        <v>346.5</v>
      </c>
      <c r="BD10" s="23">
        <f>BC10/BB10*100</f>
        <v>20.659432387312187</v>
      </c>
      <c r="BE10" s="24">
        <v>3002</v>
      </c>
      <c r="BF10" s="23">
        <v>125.2</v>
      </c>
      <c r="BG10" s="23">
        <f>BF10/BE10*100</f>
        <v>4.170552964690207</v>
      </c>
      <c r="BH10" s="24">
        <v>1257.9</v>
      </c>
      <c r="BI10" s="23">
        <v>378.2</v>
      </c>
      <c r="BJ10" s="23">
        <f>BI10/BH10*100</f>
        <v>30.06598298751888</v>
      </c>
      <c r="BK10" s="23">
        <f>AS10-C10</f>
        <v>342</v>
      </c>
      <c r="BL10" s="23">
        <f aca="true" t="shared" si="2" ref="BL10:BL19">D10-AT10</f>
        <v>338.20000000000005</v>
      </c>
      <c r="BM10" s="23">
        <f>BL10/BK10*100</f>
        <v>98.8888888888889</v>
      </c>
      <c r="BN10" s="8"/>
      <c r="BO10" s="9"/>
    </row>
    <row r="11" spans="1:67" ht="15">
      <c r="A11" s="7">
        <v>2</v>
      </c>
      <c r="B11" s="6" t="s">
        <v>31</v>
      </c>
      <c r="C11" s="19">
        <f aca="true" t="shared" si="3" ref="C11:C19">F11+AJ11</f>
        <v>16178.800000000001</v>
      </c>
      <c r="D11" s="20">
        <f aca="true" t="shared" si="4" ref="D11:D20">G11+AK11</f>
        <v>3006.5</v>
      </c>
      <c r="E11" s="20">
        <f aca="true" t="shared" si="5" ref="E11:E19">D11/C11*100</f>
        <v>18.582960417336267</v>
      </c>
      <c r="F11" s="21">
        <v>1641.1</v>
      </c>
      <c r="G11" s="20">
        <v>340.7</v>
      </c>
      <c r="H11" s="20">
        <f aca="true" t="shared" si="6" ref="H11:H19">G11/F11*100</f>
        <v>20.760465541405154</v>
      </c>
      <c r="I11" s="21">
        <v>180</v>
      </c>
      <c r="J11" s="20">
        <v>59.1</v>
      </c>
      <c r="K11" s="20">
        <f t="shared" si="0"/>
        <v>32.833333333333336</v>
      </c>
      <c r="L11" s="27">
        <v>3</v>
      </c>
      <c r="M11" s="20">
        <v>5.9</v>
      </c>
      <c r="N11" s="20">
        <f aca="true" t="shared" si="7" ref="N11:N19">M11/L11*100</f>
        <v>196.66666666666669</v>
      </c>
      <c r="O11" s="27">
        <v>135</v>
      </c>
      <c r="P11" s="20">
        <v>3.3</v>
      </c>
      <c r="Q11" s="20">
        <f aca="true" t="shared" si="8" ref="Q11:Q19">P11/O11*100</f>
        <v>2.444444444444444</v>
      </c>
      <c r="R11" s="27">
        <v>642</v>
      </c>
      <c r="S11" s="20">
        <v>40.9</v>
      </c>
      <c r="T11" s="20">
        <f>S11/R11*100</f>
        <v>6.370716510903426</v>
      </c>
      <c r="U11" s="20"/>
      <c r="V11" s="20"/>
      <c r="W11" s="20" t="e">
        <f aca="true" t="shared" si="9" ref="W11:W19">V11/U11*100</f>
        <v>#DIV/0!</v>
      </c>
      <c r="X11" s="27">
        <v>95</v>
      </c>
      <c r="Y11" s="20"/>
      <c r="Z11" s="20">
        <f aca="true" t="shared" si="10" ref="Z11:Z21">Y11/X11*100</f>
        <v>0</v>
      </c>
      <c r="AA11" s="27">
        <v>40</v>
      </c>
      <c r="AB11" s="20">
        <v>16.2</v>
      </c>
      <c r="AC11" s="20">
        <f>AB11/AA11*100</f>
        <v>40.5</v>
      </c>
      <c r="AD11" s="20"/>
      <c r="AE11" s="20"/>
      <c r="AF11" s="20" t="e">
        <f aca="true" t="shared" si="11" ref="AF11:AF21">AE11/AD11*100</f>
        <v>#DIV/0!</v>
      </c>
      <c r="AG11" s="20"/>
      <c r="AH11" s="20"/>
      <c r="AI11" s="20" t="e">
        <v>#DIV/0!</v>
      </c>
      <c r="AJ11" s="21">
        <v>14537.7</v>
      </c>
      <c r="AK11" s="20">
        <v>2665.8</v>
      </c>
      <c r="AL11" s="20">
        <f aca="true" t="shared" si="12" ref="AL11:AL19">AK11/AJ11*100</f>
        <v>18.337150993623478</v>
      </c>
      <c r="AM11" s="21">
        <v>3027.7</v>
      </c>
      <c r="AN11" s="20">
        <v>1263.7</v>
      </c>
      <c r="AO11" s="20">
        <f aca="true" t="shared" si="13" ref="AO11:AO19">AN11/AM11*100</f>
        <v>41.73795290154243</v>
      </c>
      <c r="AP11" s="21"/>
      <c r="AQ11" s="20"/>
      <c r="AR11" s="20" t="e">
        <f aca="true" t="shared" si="14" ref="AR11:AR19">AQ11/AP11*100</f>
        <v>#DIV/0!</v>
      </c>
      <c r="AS11" s="23">
        <v>16200.7</v>
      </c>
      <c r="AT11" s="23">
        <v>1562.4</v>
      </c>
      <c r="AU11" s="23">
        <f aca="true" t="shared" si="15" ref="AU11:AU19">AT11/AS11*100</f>
        <v>9.644027727196972</v>
      </c>
      <c r="AV11" s="25">
        <v>1500.9</v>
      </c>
      <c r="AW11" s="23">
        <v>454.1</v>
      </c>
      <c r="AX11" s="23">
        <f aca="true" t="shared" si="16" ref="AX11:AX19">AW11/AV11*100</f>
        <v>30.255180225198213</v>
      </c>
      <c r="AY11" s="24">
        <v>1498.9</v>
      </c>
      <c r="AZ11" s="23">
        <v>454.1</v>
      </c>
      <c r="BA11" s="23">
        <f t="shared" si="1"/>
        <v>30.29555007005137</v>
      </c>
      <c r="BB11" s="23">
        <v>6518.7</v>
      </c>
      <c r="BC11" s="23">
        <v>240</v>
      </c>
      <c r="BD11" s="23">
        <f aca="true" t="shared" si="17" ref="BD11:BD19">BC11/BB11*100</f>
        <v>3.68171567950665</v>
      </c>
      <c r="BE11" s="24">
        <v>5947.2</v>
      </c>
      <c r="BF11" s="23">
        <v>159.5</v>
      </c>
      <c r="BG11" s="23">
        <f aca="true" t="shared" si="18" ref="BG11:BG19">BF11/BE11*100</f>
        <v>2.6819343556631696</v>
      </c>
      <c r="BH11" s="24">
        <v>1346.8</v>
      </c>
      <c r="BI11" s="23">
        <v>440</v>
      </c>
      <c r="BJ11" s="23">
        <f aca="true" t="shared" si="19" ref="BJ11:BJ19">BI11/BH11*100</f>
        <v>32.670032670032676</v>
      </c>
      <c r="BK11" s="23">
        <f aca="true" t="shared" si="20" ref="BK11:BK19">AS11-C11</f>
        <v>21.899999999999636</v>
      </c>
      <c r="BL11" s="23">
        <f t="shared" si="2"/>
        <v>1444.1</v>
      </c>
      <c r="BM11" s="23">
        <f aca="true" t="shared" si="21" ref="BM11:BM19">BL11/BK11*100</f>
        <v>6594.063926940748</v>
      </c>
      <c r="BN11" s="8"/>
      <c r="BO11" s="9"/>
    </row>
    <row r="12" spans="1:67" ht="15">
      <c r="A12" s="7">
        <v>3</v>
      </c>
      <c r="B12" s="6" t="s">
        <v>32</v>
      </c>
      <c r="C12" s="19">
        <f t="shared" si="3"/>
        <v>7430</v>
      </c>
      <c r="D12" s="20">
        <f t="shared" si="4"/>
        <v>1444.6</v>
      </c>
      <c r="E12" s="20">
        <f t="shared" si="5"/>
        <v>19.44279946164199</v>
      </c>
      <c r="F12" s="21">
        <v>918.6</v>
      </c>
      <c r="G12" s="20">
        <v>205</v>
      </c>
      <c r="H12" s="20">
        <f t="shared" si="6"/>
        <v>22.316568691487046</v>
      </c>
      <c r="I12" s="21">
        <v>43</v>
      </c>
      <c r="J12" s="20">
        <v>13.2</v>
      </c>
      <c r="K12" s="20">
        <f t="shared" si="0"/>
        <v>30.69767441860465</v>
      </c>
      <c r="L12" s="27"/>
      <c r="M12" s="20"/>
      <c r="N12" s="20" t="e">
        <f t="shared" si="7"/>
        <v>#DIV/0!</v>
      </c>
      <c r="O12" s="27">
        <v>62</v>
      </c>
      <c r="P12" s="20">
        <v>9.1</v>
      </c>
      <c r="Q12" s="20">
        <f t="shared" si="8"/>
        <v>14.677419354838708</v>
      </c>
      <c r="R12" s="28">
        <v>430</v>
      </c>
      <c r="S12" s="20">
        <v>28.8</v>
      </c>
      <c r="T12" s="20">
        <f aca="true" t="shared" si="22" ref="T12:T19">S12/R12*100</f>
        <v>6.6976744186046515</v>
      </c>
      <c r="U12" s="20"/>
      <c r="V12" s="20"/>
      <c r="W12" s="20" t="e">
        <f t="shared" si="9"/>
        <v>#DIV/0!</v>
      </c>
      <c r="X12" s="27">
        <v>40</v>
      </c>
      <c r="Y12" s="20">
        <v>41.2</v>
      </c>
      <c r="Z12" s="20">
        <f t="shared" si="10"/>
        <v>103</v>
      </c>
      <c r="AA12" s="27"/>
      <c r="AB12" s="20"/>
      <c r="AC12" s="20" t="e">
        <f aca="true" t="shared" si="23" ref="AC12:AC20">AB12/AA12*100</f>
        <v>#DIV/0!</v>
      </c>
      <c r="AD12" s="20"/>
      <c r="AE12" s="20"/>
      <c r="AF12" s="20" t="e">
        <f t="shared" si="11"/>
        <v>#DIV/0!</v>
      </c>
      <c r="AG12" s="20"/>
      <c r="AH12" s="20"/>
      <c r="AI12" s="20" t="e">
        <v>#DIV/0!</v>
      </c>
      <c r="AJ12" s="21">
        <v>6511.4</v>
      </c>
      <c r="AK12" s="20">
        <v>1239.6</v>
      </c>
      <c r="AL12" s="20">
        <f t="shared" si="12"/>
        <v>19.037380594035078</v>
      </c>
      <c r="AM12" s="21">
        <v>1461.9</v>
      </c>
      <c r="AN12" s="20">
        <v>610.2</v>
      </c>
      <c r="AO12" s="20">
        <f t="shared" si="13"/>
        <v>41.740201108146934</v>
      </c>
      <c r="AP12" s="21">
        <v>485.9</v>
      </c>
      <c r="AQ12" s="20">
        <v>485.9</v>
      </c>
      <c r="AR12" s="20">
        <f t="shared" si="14"/>
        <v>100</v>
      </c>
      <c r="AS12" s="23">
        <v>7563.8</v>
      </c>
      <c r="AT12" s="23">
        <v>1228.9</v>
      </c>
      <c r="AU12" s="23">
        <f t="shared" si="15"/>
        <v>16.247124461249637</v>
      </c>
      <c r="AV12" s="25">
        <v>1163.4</v>
      </c>
      <c r="AW12" s="23">
        <v>321.7</v>
      </c>
      <c r="AX12" s="23">
        <f t="shared" si="16"/>
        <v>27.65171050369606</v>
      </c>
      <c r="AY12" s="24">
        <v>1161.4</v>
      </c>
      <c r="AZ12" s="23">
        <v>321.7</v>
      </c>
      <c r="BA12" s="23">
        <f t="shared" si="1"/>
        <v>27.699328396762525</v>
      </c>
      <c r="BB12" s="23">
        <v>4587.1</v>
      </c>
      <c r="BC12" s="23">
        <v>105.7</v>
      </c>
      <c r="BD12" s="23">
        <f t="shared" si="17"/>
        <v>2.30428811231497</v>
      </c>
      <c r="BE12" s="24">
        <v>607</v>
      </c>
      <c r="BF12" s="23">
        <v>62.5</v>
      </c>
      <c r="BG12" s="23">
        <f t="shared" si="18"/>
        <v>10.29654036243822</v>
      </c>
      <c r="BH12" s="24">
        <v>1082.6</v>
      </c>
      <c r="BI12" s="23">
        <v>705.7</v>
      </c>
      <c r="BJ12" s="23">
        <f t="shared" si="19"/>
        <v>65.18566414188068</v>
      </c>
      <c r="BK12" s="23">
        <f t="shared" si="20"/>
        <v>133.80000000000018</v>
      </c>
      <c r="BL12" s="23">
        <f t="shared" si="2"/>
        <v>215.69999999999982</v>
      </c>
      <c r="BM12" s="23">
        <f t="shared" si="21"/>
        <v>161.21076233183823</v>
      </c>
      <c r="BN12" s="8"/>
      <c r="BO12" s="9"/>
    </row>
    <row r="13" spans="1:67" ht="15" customHeight="1">
      <c r="A13" s="7">
        <v>4</v>
      </c>
      <c r="B13" s="6" t="s">
        <v>33</v>
      </c>
      <c r="C13" s="19">
        <f t="shared" si="3"/>
        <v>12291.2</v>
      </c>
      <c r="D13" s="20">
        <f t="shared" si="4"/>
        <v>1364.1999999999998</v>
      </c>
      <c r="E13" s="20">
        <f t="shared" si="5"/>
        <v>11.09899765686019</v>
      </c>
      <c r="F13" s="21">
        <v>1155</v>
      </c>
      <c r="G13" s="20">
        <v>247.1</v>
      </c>
      <c r="H13" s="20">
        <f t="shared" si="6"/>
        <v>21.393939393939394</v>
      </c>
      <c r="I13" s="21">
        <v>34</v>
      </c>
      <c r="J13" s="20">
        <v>10.4</v>
      </c>
      <c r="K13" s="20">
        <f t="shared" si="0"/>
        <v>30.58823529411765</v>
      </c>
      <c r="L13" s="27">
        <v>18.5</v>
      </c>
      <c r="M13" s="20">
        <v>45.6</v>
      </c>
      <c r="N13" s="20">
        <f t="shared" si="7"/>
        <v>246.4864864864865</v>
      </c>
      <c r="O13" s="27">
        <v>58</v>
      </c>
      <c r="P13" s="20">
        <v>1.4</v>
      </c>
      <c r="Q13" s="20">
        <f t="shared" si="8"/>
        <v>2.413793103448276</v>
      </c>
      <c r="R13" s="27">
        <v>455</v>
      </c>
      <c r="S13" s="20">
        <v>20.4</v>
      </c>
      <c r="T13" s="20">
        <f t="shared" si="22"/>
        <v>4.483516483516483</v>
      </c>
      <c r="U13" s="20"/>
      <c r="V13" s="20"/>
      <c r="W13" s="20" t="e">
        <f t="shared" si="9"/>
        <v>#DIV/0!</v>
      </c>
      <c r="X13" s="27">
        <v>38</v>
      </c>
      <c r="Y13" s="20"/>
      <c r="Z13" s="20">
        <f t="shared" si="10"/>
        <v>0</v>
      </c>
      <c r="AA13" s="27">
        <v>4.3</v>
      </c>
      <c r="AB13" s="20">
        <v>1.4</v>
      </c>
      <c r="AC13" s="20">
        <f t="shared" si="23"/>
        <v>32.558139534883715</v>
      </c>
      <c r="AD13" s="20"/>
      <c r="AE13" s="20"/>
      <c r="AF13" s="20" t="e">
        <f t="shared" si="11"/>
        <v>#DIV/0!</v>
      </c>
      <c r="AG13" s="20"/>
      <c r="AH13" s="20"/>
      <c r="AI13" s="20" t="e">
        <v>#DIV/0!</v>
      </c>
      <c r="AJ13" s="21">
        <v>11136.2</v>
      </c>
      <c r="AK13" s="20">
        <v>1117.1</v>
      </c>
      <c r="AL13" s="20">
        <f t="shared" si="12"/>
        <v>10.031249438767261</v>
      </c>
      <c r="AM13" s="21">
        <v>1645.1</v>
      </c>
      <c r="AN13" s="20">
        <v>686.7</v>
      </c>
      <c r="AO13" s="20">
        <f t="shared" si="13"/>
        <v>41.74214333475169</v>
      </c>
      <c r="AP13" s="21"/>
      <c r="AQ13" s="20"/>
      <c r="AR13" s="20" t="e">
        <f t="shared" si="14"/>
        <v>#DIV/0!</v>
      </c>
      <c r="AS13" s="23">
        <v>12642.1</v>
      </c>
      <c r="AT13" s="23">
        <v>877.7</v>
      </c>
      <c r="AU13" s="23">
        <f t="shared" si="15"/>
        <v>6.942675663062308</v>
      </c>
      <c r="AV13" s="25">
        <v>1083</v>
      </c>
      <c r="AW13" s="23">
        <v>270.3</v>
      </c>
      <c r="AX13" s="23">
        <f t="shared" si="16"/>
        <v>24.958448753462605</v>
      </c>
      <c r="AY13" s="24">
        <v>1081</v>
      </c>
      <c r="AZ13" s="23">
        <v>270.3</v>
      </c>
      <c r="BA13" s="23">
        <f t="shared" si="1"/>
        <v>25.004625346901015</v>
      </c>
      <c r="BB13" s="23">
        <v>8153.7</v>
      </c>
      <c r="BC13" s="23">
        <v>178</v>
      </c>
      <c r="BD13" s="23">
        <f t="shared" si="17"/>
        <v>2.183057998209402</v>
      </c>
      <c r="BE13" s="24">
        <v>2467.5</v>
      </c>
      <c r="BF13" s="23">
        <v>88.1</v>
      </c>
      <c r="BG13" s="23">
        <f t="shared" si="18"/>
        <v>3.570415400202634</v>
      </c>
      <c r="BH13" s="24">
        <v>814.2</v>
      </c>
      <c r="BI13" s="23">
        <v>307.8</v>
      </c>
      <c r="BJ13" s="23">
        <f t="shared" si="19"/>
        <v>37.80397936624908</v>
      </c>
      <c r="BK13" s="23">
        <f t="shared" si="20"/>
        <v>350.89999999999964</v>
      </c>
      <c r="BL13" s="23">
        <f t="shared" si="2"/>
        <v>486.4999999999998</v>
      </c>
      <c r="BM13" s="23">
        <f>BL13/BK13*100</f>
        <v>138.64348817326882</v>
      </c>
      <c r="BN13" s="8"/>
      <c r="BO13" s="9"/>
    </row>
    <row r="14" spans="1:67" ht="15">
      <c r="A14" s="7">
        <v>5</v>
      </c>
      <c r="B14" s="6" t="s">
        <v>34</v>
      </c>
      <c r="C14" s="19">
        <f t="shared" si="3"/>
        <v>54136</v>
      </c>
      <c r="D14" s="20">
        <f t="shared" si="4"/>
        <v>4043.9</v>
      </c>
      <c r="E14" s="20">
        <f t="shared" si="5"/>
        <v>7.469890645780996</v>
      </c>
      <c r="F14" s="21">
        <v>4303.5</v>
      </c>
      <c r="G14" s="20">
        <v>1126.1</v>
      </c>
      <c r="H14" s="20">
        <f t="shared" si="6"/>
        <v>26.16707331242012</v>
      </c>
      <c r="I14" s="21">
        <v>1120</v>
      </c>
      <c r="J14" s="20">
        <v>414.6</v>
      </c>
      <c r="K14" s="20">
        <f t="shared" si="0"/>
        <v>37.017857142857146</v>
      </c>
      <c r="L14" s="27">
        <v>2</v>
      </c>
      <c r="M14" s="20">
        <v>1.3</v>
      </c>
      <c r="N14" s="20">
        <f t="shared" si="7"/>
        <v>65</v>
      </c>
      <c r="O14" s="27">
        <v>720</v>
      </c>
      <c r="P14" s="20">
        <v>81.2</v>
      </c>
      <c r="Q14" s="20">
        <f t="shared" si="8"/>
        <v>11.277777777777779</v>
      </c>
      <c r="R14" s="27">
        <v>1250</v>
      </c>
      <c r="S14" s="20">
        <v>255.5</v>
      </c>
      <c r="T14" s="20">
        <f t="shared" si="22"/>
        <v>20.44</v>
      </c>
      <c r="U14" s="20"/>
      <c r="V14" s="20"/>
      <c r="W14" s="20" t="e">
        <f t="shared" si="9"/>
        <v>#DIV/0!</v>
      </c>
      <c r="X14" s="27">
        <v>72</v>
      </c>
      <c r="Y14" s="20">
        <v>25.4</v>
      </c>
      <c r="Z14" s="20">
        <f t="shared" si="10"/>
        <v>35.27777777777777</v>
      </c>
      <c r="AA14" s="27"/>
      <c r="AB14" s="20"/>
      <c r="AC14" s="20" t="e">
        <f t="shared" si="23"/>
        <v>#DIV/0!</v>
      </c>
      <c r="AD14" s="20"/>
      <c r="AE14" s="20"/>
      <c r="AF14" s="20" t="e">
        <f t="shared" si="11"/>
        <v>#DIV/0!</v>
      </c>
      <c r="AG14" s="20"/>
      <c r="AH14" s="20"/>
      <c r="AI14" s="20" t="e">
        <v>#DIV/0!</v>
      </c>
      <c r="AJ14" s="21">
        <v>49832.5</v>
      </c>
      <c r="AK14" s="20">
        <v>2917.8</v>
      </c>
      <c r="AL14" s="20">
        <f t="shared" si="12"/>
        <v>5.855214970150003</v>
      </c>
      <c r="AM14" s="21">
        <v>6113.6</v>
      </c>
      <c r="AN14" s="20">
        <v>2551.7</v>
      </c>
      <c r="AO14" s="20">
        <f t="shared" si="13"/>
        <v>41.73809212248102</v>
      </c>
      <c r="AP14" s="21"/>
      <c r="AQ14" s="20"/>
      <c r="AR14" s="20" t="e">
        <f t="shared" si="14"/>
        <v>#DIV/0!</v>
      </c>
      <c r="AS14" s="23">
        <v>55668.7</v>
      </c>
      <c r="AT14" s="23">
        <v>3254.3</v>
      </c>
      <c r="AU14" s="23">
        <f t="shared" si="15"/>
        <v>5.845834373714494</v>
      </c>
      <c r="AV14" s="25">
        <v>2251.4</v>
      </c>
      <c r="AW14" s="23">
        <v>657.9</v>
      </c>
      <c r="AX14" s="23">
        <f t="shared" si="16"/>
        <v>29.22181753575553</v>
      </c>
      <c r="AY14" s="24">
        <v>2201.4</v>
      </c>
      <c r="AZ14" s="23">
        <v>657.9</v>
      </c>
      <c r="BA14" s="23">
        <f t="shared" si="1"/>
        <v>29.88552739165985</v>
      </c>
      <c r="BB14" s="23">
        <v>7726.6</v>
      </c>
      <c r="BC14" s="23">
        <v>391.5</v>
      </c>
      <c r="BD14" s="23">
        <f t="shared" si="17"/>
        <v>5.066911707607486</v>
      </c>
      <c r="BE14" s="24">
        <v>44180.8</v>
      </c>
      <c r="BF14" s="23">
        <v>1708.2</v>
      </c>
      <c r="BG14" s="23">
        <f t="shared" si="18"/>
        <v>3.866385398182016</v>
      </c>
      <c r="BH14" s="24">
        <v>1282.6</v>
      </c>
      <c r="BI14" s="23">
        <v>431</v>
      </c>
      <c r="BJ14" s="23">
        <f t="shared" si="19"/>
        <v>33.603617651645095</v>
      </c>
      <c r="BK14" s="23">
        <f t="shared" si="20"/>
        <v>1532.699999999997</v>
      </c>
      <c r="BL14" s="23">
        <f t="shared" si="2"/>
        <v>789.5999999999999</v>
      </c>
      <c r="BM14" s="23">
        <f t="shared" si="21"/>
        <v>51.51693090624397</v>
      </c>
      <c r="BN14" s="8"/>
      <c r="BO14" s="9"/>
    </row>
    <row r="15" spans="1:67" ht="15">
      <c r="A15" s="7">
        <v>6</v>
      </c>
      <c r="B15" s="6" t="s">
        <v>35</v>
      </c>
      <c r="C15" s="19">
        <f t="shared" si="3"/>
        <v>7725.900000000001</v>
      </c>
      <c r="D15" s="20">
        <f t="shared" si="4"/>
        <v>1835.6000000000001</v>
      </c>
      <c r="E15" s="20">
        <f t="shared" si="5"/>
        <v>23.759044253743898</v>
      </c>
      <c r="F15" s="21">
        <v>1647.8</v>
      </c>
      <c r="G15" s="20">
        <v>303.2</v>
      </c>
      <c r="H15" s="20">
        <f t="shared" si="6"/>
        <v>18.40029129748756</v>
      </c>
      <c r="I15" s="21">
        <v>28</v>
      </c>
      <c r="J15" s="20">
        <v>11.3</v>
      </c>
      <c r="K15" s="20">
        <f t="shared" si="0"/>
        <v>40.35714285714286</v>
      </c>
      <c r="L15" s="27">
        <v>4</v>
      </c>
      <c r="M15" s="20">
        <v>17.6</v>
      </c>
      <c r="N15" s="20">
        <f t="shared" si="7"/>
        <v>440.00000000000006</v>
      </c>
      <c r="O15" s="27">
        <v>90</v>
      </c>
      <c r="P15" s="20">
        <v>0.9</v>
      </c>
      <c r="Q15" s="20">
        <f t="shared" si="8"/>
        <v>1</v>
      </c>
      <c r="R15" s="27">
        <v>496</v>
      </c>
      <c r="S15" s="20">
        <v>23.7</v>
      </c>
      <c r="T15" s="20">
        <f t="shared" si="22"/>
        <v>4.778225806451613</v>
      </c>
      <c r="U15" s="20"/>
      <c r="V15" s="20"/>
      <c r="W15" s="20" t="e">
        <f t="shared" si="9"/>
        <v>#DIV/0!</v>
      </c>
      <c r="X15" s="27">
        <v>300</v>
      </c>
      <c r="Y15" s="20">
        <v>12.2</v>
      </c>
      <c r="Z15" s="20">
        <f t="shared" si="10"/>
        <v>4.066666666666666</v>
      </c>
      <c r="AA15" s="27"/>
      <c r="AB15" s="29"/>
      <c r="AC15" s="20" t="e">
        <f t="shared" si="23"/>
        <v>#DIV/0!</v>
      </c>
      <c r="AD15" s="20"/>
      <c r="AE15" s="20"/>
      <c r="AF15" s="20" t="e">
        <f t="shared" si="11"/>
        <v>#DIV/0!</v>
      </c>
      <c r="AG15" s="20"/>
      <c r="AH15" s="20"/>
      <c r="AI15" s="20" t="e">
        <v>#DIV/0!</v>
      </c>
      <c r="AJ15" s="21">
        <v>6078.1</v>
      </c>
      <c r="AK15" s="20">
        <v>1532.4</v>
      </c>
      <c r="AL15" s="20">
        <f t="shared" si="12"/>
        <v>25.211826064066074</v>
      </c>
      <c r="AM15" s="21">
        <v>1809.6</v>
      </c>
      <c r="AN15" s="20">
        <v>755.3</v>
      </c>
      <c r="AO15" s="20">
        <f t="shared" si="13"/>
        <v>41.73850574712644</v>
      </c>
      <c r="AP15" s="21"/>
      <c r="AQ15" s="20"/>
      <c r="AR15" s="20" t="e">
        <f t="shared" si="14"/>
        <v>#DIV/0!</v>
      </c>
      <c r="AS15" s="23">
        <v>8175.6</v>
      </c>
      <c r="AT15" s="23">
        <v>1726.6</v>
      </c>
      <c r="AU15" s="23">
        <f t="shared" si="15"/>
        <v>21.118939282743774</v>
      </c>
      <c r="AV15" s="25">
        <v>1333</v>
      </c>
      <c r="AW15" s="23">
        <v>387.6</v>
      </c>
      <c r="AX15" s="23">
        <f t="shared" si="16"/>
        <v>29.077269317329336</v>
      </c>
      <c r="AY15" s="24">
        <v>1331</v>
      </c>
      <c r="AZ15" s="23">
        <v>387.6</v>
      </c>
      <c r="BA15" s="23">
        <f t="shared" si="1"/>
        <v>29.120961682945158</v>
      </c>
      <c r="BB15" s="23">
        <v>4366.6</v>
      </c>
      <c r="BC15" s="23">
        <v>269.1</v>
      </c>
      <c r="BD15" s="23">
        <f t="shared" si="17"/>
        <v>6.162689506710026</v>
      </c>
      <c r="BE15" s="24">
        <v>1374.5</v>
      </c>
      <c r="BF15" s="23">
        <v>709.4</v>
      </c>
      <c r="BG15" s="23">
        <f t="shared" si="18"/>
        <v>51.611495089123316</v>
      </c>
      <c r="BH15" s="24">
        <v>977.9</v>
      </c>
      <c r="BI15" s="23">
        <v>336.2</v>
      </c>
      <c r="BJ15" s="23">
        <f t="shared" si="19"/>
        <v>34.37979343491154</v>
      </c>
      <c r="BK15" s="23">
        <f t="shared" si="20"/>
        <v>449.6999999999998</v>
      </c>
      <c r="BL15" s="23">
        <f t="shared" si="2"/>
        <v>109.00000000000023</v>
      </c>
      <c r="BM15" s="23">
        <f t="shared" si="21"/>
        <v>24.238381142984274</v>
      </c>
      <c r="BN15" s="8"/>
      <c r="BO15" s="9"/>
    </row>
    <row r="16" spans="1:67" ht="15">
      <c r="A16" s="7">
        <v>7</v>
      </c>
      <c r="B16" s="6" t="s">
        <v>36</v>
      </c>
      <c r="C16" s="19">
        <f t="shared" si="3"/>
        <v>10624.800000000001</v>
      </c>
      <c r="D16" s="20">
        <f t="shared" si="4"/>
        <v>1085.6</v>
      </c>
      <c r="E16" s="20">
        <f t="shared" si="5"/>
        <v>10.217604096077102</v>
      </c>
      <c r="F16" s="21">
        <v>979.1</v>
      </c>
      <c r="G16" s="20">
        <v>265.6</v>
      </c>
      <c r="H16" s="20">
        <f t="shared" si="6"/>
        <v>27.12695332448167</v>
      </c>
      <c r="I16" s="21">
        <v>19.5</v>
      </c>
      <c r="J16" s="20">
        <v>5.1</v>
      </c>
      <c r="K16" s="20">
        <f t="shared" si="0"/>
        <v>26.15384615384615</v>
      </c>
      <c r="L16" s="27"/>
      <c r="M16" s="20"/>
      <c r="N16" s="20" t="e">
        <f t="shared" si="7"/>
        <v>#DIV/0!</v>
      </c>
      <c r="O16" s="27">
        <v>45</v>
      </c>
      <c r="P16" s="20">
        <v>0.7</v>
      </c>
      <c r="Q16" s="20">
        <f t="shared" si="8"/>
        <v>1.5555555555555556</v>
      </c>
      <c r="R16" s="27">
        <v>339.5</v>
      </c>
      <c r="S16" s="20">
        <v>19.5</v>
      </c>
      <c r="T16" s="20">
        <f t="shared" si="22"/>
        <v>5.743740795287187</v>
      </c>
      <c r="U16" s="20"/>
      <c r="V16" s="20"/>
      <c r="W16" s="20" t="e">
        <f t="shared" si="9"/>
        <v>#DIV/0!</v>
      </c>
      <c r="X16" s="27">
        <v>43</v>
      </c>
      <c r="Y16" s="20">
        <v>31.4</v>
      </c>
      <c r="Z16" s="20">
        <f t="shared" si="10"/>
        <v>73.02325581395348</v>
      </c>
      <c r="AA16" s="27">
        <v>40</v>
      </c>
      <c r="AB16" s="20"/>
      <c r="AC16" s="20">
        <f t="shared" si="23"/>
        <v>0</v>
      </c>
      <c r="AD16" s="20"/>
      <c r="AE16" s="20"/>
      <c r="AF16" s="20" t="e">
        <f t="shared" si="11"/>
        <v>#DIV/0!</v>
      </c>
      <c r="AG16" s="20"/>
      <c r="AH16" s="20"/>
      <c r="AI16" s="20" t="e">
        <v>#DIV/0!</v>
      </c>
      <c r="AJ16" s="21">
        <v>9645.7</v>
      </c>
      <c r="AK16" s="20">
        <v>820</v>
      </c>
      <c r="AL16" s="20">
        <f t="shared" si="12"/>
        <v>8.50119742475922</v>
      </c>
      <c r="AM16" s="21">
        <v>1476.7</v>
      </c>
      <c r="AN16" s="20">
        <v>616.4</v>
      </c>
      <c r="AO16" s="20">
        <f t="shared" si="13"/>
        <v>41.74172140583734</v>
      </c>
      <c r="AP16" s="21"/>
      <c r="AQ16" s="20"/>
      <c r="AR16" s="20" t="e">
        <f t="shared" si="14"/>
        <v>#DIV/0!</v>
      </c>
      <c r="AS16" s="23">
        <v>11672.6</v>
      </c>
      <c r="AT16" s="23">
        <v>821.5</v>
      </c>
      <c r="AU16" s="23">
        <f t="shared" si="15"/>
        <v>7.037849322344636</v>
      </c>
      <c r="AV16" s="25">
        <v>1212.3</v>
      </c>
      <c r="AW16" s="23">
        <v>340.8</v>
      </c>
      <c r="AX16" s="23">
        <f t="shared" si="16"/>
        <v>28.111853501608515</v>
      </c>
      <c r="AY16" s="24">
        <v>1210.3</v>
      </c>
      <c r="AZ16" s="23">
        <v>340.8</v>
      </c>
      <c r="BA16" s="23">
        <f t="shared" si="1"/>
        <v>28.158307857555982</v>
      </c>
      <c r="BB16" s="23">
        <v>3288.1</v>
      </c>
      <c r="BC16" s="23">
        <v>168.9</v>
      </c>
      <c r="BD16" s="23">
        <f t="shared" si="17"/>
        <v>5.136705088044768</v>
      </c>
      <c r="BE16" s="24">
        <v>6276.8</v>
      </c>
      <c r="BF16" s="23">
        <v>39.7</v>
      </c>
      <c r="BG16" s="23">
        <f t="shared" si="18"/>
        <v>0.6324878919194494</v>
      </c>
      <c r="BH16" s="24">
        <v>771.7</v>
      </c>
      <c r="BI16" s="23">
        <v>242</v>
      </c>
      <c r="BJ16" s="23">
        <f t="shared" si="19"/>
        <v>31.359336529739533</v>
      </c>
      <c r="BK16" s="23">
        <f t="shared" si="20"/>
        <v>1047.7999999999993</v>
      </c>
      <c r="BL16" s="23">
        <f t="shared" si="2"/>
        <v>264.0999999999999</v>
      </c>
      <c r="BM16" s="23">
        <f t="shared" si="21"/>
        <v>25.20519183050201</v>
      </c>
      <c r="BN16" s="8"/>
      <c r="BO16" s="9"/>
    </row>
    <row r="17" spans="1:67" ht="15" customHeight="1">
      <c r="A17" s="7">
        <v>8</v>
      </c>
      <c r="B17" s="6" t="s">
        <v>37</v>
      </c>
      <c r="C17" s="19">
        <f t="shared" si="3"/>
        <v>5486.3</v>
      </c>
      <c r="D17" s="20">
        <f t="shared" si="4"/>
        <v>1310.4</v>
      </c>
      <c r="E17" s="20">
        <f t="shared" si="5"/>
        <v>23.884949784007436</v>
      </c>
      <c r="F17" s="21">
        <v>1165.3</v>
      </c>
      <c r="G17" s="20">
        <v>225.4</v>
      </c>
      <c r="H17" s="20">
        <f t="shared" si="6"/>
        <v>19.3426585428645</v>
      </c>
      <c r="I17" s="21">
        <v>55</v>
      </c>
      <c r="J17" s="20">
        <v>15.6</v>
      </c>
      <c r="K17" s="20">
        <f t="shared" si="0"/>
        <v>28.363636363636363</v>
      </c>
      <c r="L17" s="27"/>
      <c r="M17" s="20"/>
      <c r="N17" s="20" t="e">
        <f t="shared" si="7"/>
        <v>#DIV/0!</v>
      </c>
      <c r="O17" s="27">
        <v>130</v>
      </c>
      <c r="P17" s="20">
        <v>2</v>
      </c>
      <c r="Q17" s="20">
        <f t="shared" si="8"/>
        <v>1.5384615384615385</v>
      </c>
      <c r="R17" s="27">
        <v>355</v>
      </c>
      <c r="S17" s="20">
        <v>21.5</v>
      </c>
      <c r="T17" s="20">
        <f t="shared" si="22"/>
        <v>6.056338028169014</v>
      </c>
      <c r="U17" s="20"/>
      <c r="V17" s="20"/>
      <c r="W17" s="20" t="e">
        <f t="shared" si="9"/>
        <v>#DIV/0!</v>
      </c>
      <c r="X17" s="27">
        <v>35</v>
      </c>
      <c r="Y17" s="20">
        <v>0.8</v>
      </c>
      <c r="Z17" s="20">
        <f t="shared" si="10"/>
        <v>2.2857142857142856</v>
      </c>
      <c r="AA17" s="27">
        <v>40</v>
      </c>
      <c r="AB17" s="20">
        <v>6.6</v>
      </c>
      <c r="AC17" s="20">
        <f t="shared" si="23"/>
        <v>16.499999999999996</v>
      </c>
      <c r="AD17" s="20"/>
      <c r="AE17" s="20"/>
      <c r="AF17" s="20" t="e">
        <f t="shared" si="11"/>
        <v>#DIV/0!</v>
      </c>
      <c r="AG17" s="20"/>
      <c r="AH17" s="20"/>
      <c r="AI17" s="20" t="e">
        <v>#DIV/0!</v>
      </c>
      <c r="AJ17" s="21">
        <v>4321</v>
      </c>
      <c r="AK17" s="20">
        <v>1085</v>
      </c>
      <c r="AL17" s="20">
        <f t="shared" si="12"/>
        <v>25.109928257347836</v>
      </c>
      <c r="AM17" s="21">
        <v>1476.4</v>
      </c>
      <c r="AN17" s="20">
        <v>616.2</v>
      </c>
      <c r="AO17" s="20">
        <f t="shared" si="13"/>
        <v>41.73665673259279</v>
      </c>
      <c r="AP17" s="21"/>
      <c r="AQ17" s="20"/>
      <c r="AR17" s="20" t="e">
        <f t="shared" si="14"/>
        <v>#DIV/0!</v>
      </c>
      <c r="AS17" s="23">
        <v>5714</v>
      </c>
      <c r="AT17" s="23">
        <v>954.5</v>
      </c>
      <c r="AU17" s="23">
        <f t="shared" si="15"/>
        <v>16.70458522926146</v>
      </c>
      <c r="AV17" s="25">
        <v>1153.4</v>
      </c>
      <c r="AW17" s="23">
        <v>278.4</v>
      </c>
      <c r="AX17" s="23">
        <f t="shared" si="16"/>
        <v>24.13733310213282</v>
      </c>
      <c r="AY17" s="24">
        <v>1151.4</v>
      </c>
      <c r="AZ17" s="23">
        <v>278.4</v>
      </c>
      <c r="BA17" s="23">
        <f t="shared" si="1"/>
        <v>24.17926003126628</v>
      </c>
      <c r="BB17" s="23">
        <v>1361.2</v>
      </c>
      <c r="BC17" s="23">
        <v>299.5</v>
      </c>
      <c r="BD17" s="23">
        <f t="shared" si="17"/>
        <v>22.002644725242433</v>
      </c>
      <c r="BE17" s="24">
        <v>1796.8</v>
      </c>
      <c r="BF17" s="23">
        <v>66.8</v>
      </c>
      <c r="BG17" s="23">
        <f t="shared" si="18"/>
        <v>3.717720391807658</v>
      </c>
      <c r="BH17" s="24">
        <v>809</v>
      </c>
      <c r="BI17" s="23">
        <v>276.3</v>
      </c>
      <c r="BJ17" s="23">
        <f t="shared" si="19"/>
        <v>34.15327564894932</v>
      </c>
      <c r="BK17" s="23">
        <f t="shared" si="20"/>
        <v>227.69999999999982</v>
      </c>
      <c r="BL17" s="23">
        <f t="shared" si="2"/>
        <v>355.9000000000001</v>
      </c>
      <c r="BM17" s="23">
        <f t="shared" si="21"/>
        <v>156.30215195432604</v>
      </c>
      <c r="BN17" s="8"/>
      <c r="BO17" s="9"/>
    </row>
    <row r="18" spans="1:67" ht="15">
      <c r="A18" s="7">
        <v>9</v>
      </c>
      <c r="B18" s="6" t="s">
        <v>38</v>
      </c>
      <c r="C18" s="19">
        <f t="shared" si="3"/>
        <v>10682.3</v>
      </c>
      <c r="D18" s="20">
        <f t="shared" si="4"/>
        <v>1616.4</v>
      </c>
      <c r="E18" s="20">
        <f t="shared" si="5"/>
        <v>15.131572788631665</v>
      </c>
      <c r="F18" s="21">
        <v>1452.4</v>
      </c>
      <c r="G18" s="20">
        <v>300.6</v>
      </c>
      <c r="H18" s="20">
        <f t="shared" si="6"/>
        <v>20.696777747177087</v>
      </c>
      <c r="I18" s="21">
        <v>42</v>
      </c>
      <c r="J18" s="20">
        <v>9.5</v>
      </c>
      <c r="K18" s="20">
        <f t="shared" si="0"/>
        <v>22.61904761904762</v>
      </c>
      <c r="L18" s="27">
        <v>6</v>
      </c>
      <c r="M18" s="20">
        <v>10.3</v>
      </c>
      <c r="N18" s="20">
        <f t="shared" si="7"/>
        <v>171.66666666666669</v>
      </c>
      <c r="O18" s="27">
        <v>117</v>
      </c>
      <c r="P18" s="20">
        <v>2.3</v>
      </c>
      <c r="Q18" s="20">
        <f t="shared" si="8"/>
        <v>1.9658119658119657</v>
      </c>
      <c r="R18" s="27">
        <v>391</v>
      </c>
      <c r="S18" s="20">
        <v>26.9</v>
      </c>
      <c r="T18" s="20">
        <f t="shared" si="22"/>
        <v>6.879795396419437</v>
      </c>
      <c r="U18" s="20"/>
      <c r="V18" s="20"/>
      <c r="W18" s="20" t="e">
        <f t="shared" si="9"/>
        <v>#DIV/0!</v>
      </c>
      <c r="X18" s="27">
        <v>250</v>
      </c>
      <c r="Y18" s="20">
        <v>43.1</v>
      </c>
      <c r="Z18" s="20">
        <f t="shared" si="10"/>
        <v>17.24</v>
      </c>
      <c r="AA18" s="27">
        <v>17</v>
      </c>
      <c r="AB18" s="20">
        <v>6.6</v>
      </c>
      <c r="AC18" s="20">
        <f t="shared" si="23"/>
        <v>38.8235294117647</v>
      </c>
      <c r="AD18" s="20"/>
      <c r="AE18" s="20"/>
      <c r="AF18" s="20" t="e">
        <f t="shared" si="11"/>
        <v>#DIV/0!</v>
      </c>
      <c r="AG18" s="20"/>
      <c r="AH18" s="20"/>
      <c r="AI18" s="20" t="e">
        <v>#DIV/0!</v>
      </c>
      <c r="AJ18" s="21">
        <v>9229.9</v>
      </c>
      <c r="AK18" s="20">
        <v>1315.8</v>
      </c>
      <c r="AL18" s="20">
        <f t="shared" si="12"/>
        <v>14.255842425161703</v>
      </c>
      <c r="AM18" s="21">
        <v>2143.9</v>
      </c>
      <c r="AN18" s="20">
        <v>894.8</v>
      </c>
      <c r="AO18" s="20">
        <f t="shared" si="13"/>
        <v>41.73702131629273</v>
      </c>
      <c r="AP18" s="21"/>
      <c r="AQ18" s="20"/>
      <c r="AR18" s="20" t="e">
        <f t="shared" si="14"/>
        <v>#DIV/0!</v>
      </c>
      <c r="AS18" s="23">
        <v>11169.2</v>
      </c>
      <c r="AT18" s="23">
        <v>1263.1</v>
      </c>
      <c r="AU18" s="23">
        <f t="shared" si="15"/>
        <v>11.308777710131432</v>
      </c>
      <c r="AV18" s="25">
        <v>1394.8</v>
      </c>
      <c r="AW18" s="23">
        <v>358.7</v>
      </c>
      <c r="AX18" s="23">
        <f t="shared" si="16"/>
        <v>25.71694866647548</v>
      </c>
      <c r="AY18" s="24">
        <v>1392.8</v>
      </c>
      <c r="AZ18" s="23">
        <v>358.7</v>
      </c>
      <c r="BA18" s="23">
        <f t="shared" si="1"/>
        <v>25.753877082136707</v>
      </c>
      <c r="BB18" s="23">
        <v>6944.5</v>
      </c>
      <c r="BC18" s="23">
        <v>453.6</v>
      </c>
      <c r="BD18" s="23">
        <f t="shared" si="17"/>
        <v>6.531787745698035</v>
      </c>
      <c r="BE18" s="24">
        <v>1408</v>
      </c>
      <c r="BF18" s="23">
        <v>52.7</v>
      </c>
      <c r="BG18" s="23">
        <f t="shared" si="18"/>
        <v>3.7428977272727275</v>
      </c>
      <c r="BH18" s="24">
        <v>1077.8</v>
      </c>
      <c r="BI18" s="23">
        <v>339.8</v>
      </c>
      <c r="BJ18" s="23">
        <f t="shared" si="19"/>
        <v>31.52718500649471</v>
      </c>
      <c r="BK18" s="23">
        <f t="shared" si="20"/>
        <v>486.90000000000146</v>
      </c>
      <c r="BL18" s="23">
        <f t="shared" si="2"/>
        <v>353.3000000000002</v>
      </c>
      <c r="BM18" s="23">
        <f t="shared" si="21"/>
        <v>72.56110084206185</v>
      </c>
      <c r="BN18" s="8"/>
      <c r="BO18" s="9"/>
    </row>
    <row r="19" spans="1:67" ht="15">
      <c r="A19" s="7">
        <v>10</v>
      </c>
      <c r="B19" s="6" t="s">
        <v>39</v>
      </c>
      <c r="C19" s="19">
        <f t="shared" si="3"/>
        <v>4248.599999999999</v>
      </c>
      <c r="D19" s="20">
        <f t="shared" si="4"/>
        <v>951.4</v>
      </c>
      <c r="E19" s="20">
        <f t="shared" si="5"/>
        <v>22.393258955891355</v>
      </c>
      <c r="F19" s="21">
        <v>620.4</v>
      </c>
      <c r="G19" s="20">
        <v>126.8</v>
      </c>
      <c r="H19" s="20">
        <f t="shared" si="6"/>
        <v>20.438426821405546</v>
      </c>
      <c r="I19" s="21">
        <v>11</v>
      </c>
      <c r="J19" s="20">
        <v>2.8</v>
      </c>
      <c r="K19" s="20">
        <f t="shared" si="0"/>
        <v>25.454545454545453</v>
      </c>
      <c r="L19" s="27">
        <v>5</v>
      </c>
      <c r="M19" s="20"/>
      <c r="N19" s="20">
        <f t="shared" si="7"/>
        <v>0</v>
      </c>
      <c r="O19" s="27">
        <v>40</v>
      </c>
      <c r="P19" s="20">
        <v>1.9</v>
      </c>
      <c r="Q19" s="20">
        <f t="shared" si="8"/>
        <v>4.75</v>
      </c>
      <c r="R19" s="27">
        <v>142</v>
      </c>
      <c r="S19" s="20">
        <v>7.5</v>
      </c>
      <c r="T19" s="20">
        <f t="shared" si="22"/>
        <v>5.28169014084507</v>
      </c>
      <c r="U19" s="20"/>
      <c r="V19" s="20"/>
      <c r="W19" s="20" t="e">
        <f t="shared" si="9"/>
        <v>#DIV/0!</v>
      </c>
      <c r="X19" s="27">
        <v>129</v>
      </c>
      <c r="Y19" s="20">
        <v>20.8</v>
      </c>
      <c r="Z19" s="20">
        <f t="shared" si="10"/>
        <v>16.124031007751938</v>
      </c>
      <c r="AA19" s="27">
        <v>12</v>
      </c>
      <c r="AB19" s="20">
        <v>2.9</v>
      </c>
      <c r="AC19" s="20">
        <f t="shared" si="23"/>
        <v>24.166666666666668</v>
      </c>
      <c r="AD19" s="20"/>
      <c r="AE19" s="20"/>
      <c r="AF19" s="20" t="e">
        <f t="shared" si="11"/>
        <v>#DIV/0!</v>
      </c>
      <c r="AG19" s="20"/>
      <c r="AH19" s="20"/>
      <c r="AI19" s="20" t="e">
        <v>#DIV/0!</v>
      </c>
      <c r="AJ19" s="21">
        <v>3628.2</v>
      </c>
      <c r="AK19" s="20">
        <v>824.6</v>
      </c>
      <c r="AL19" s="20">
        <f t="shared" si="12"/>
        <v>22.72752328978557</v>
      </c>
      <c r="AM19" s="21">
        <v>884.2</v>
      </c>
      <c r="AN19" s="20">
        <v>369.1</v>
      </c>
      <c r="AO19" s="20">
        <f t="shared" si="13"/>
        <v>41.74394933273015</v>
      </c>
      <c r="AP19" s="21"/>
      <c r="AQ19" s="20"/>
      <c r="AR19" s="20" t="e">
        <f t="shared" si="14"/>
        <v>#DIV/0!</v>
      </c>
      <c r="AS19" s="23">
        <v>4285.9</v>
      </c>
      <c r="AT19" s="23">
        <v>612.3</v>
      </c>
      <c r="AU19" s="23">
        <f t="shared" si="15"/>
        <v>14.286380923493317</v>
      </c>
      <c r="AV19" s="25">
        <v>971.4</v>
      </c>
      <c r="AW19" s="23">
        <v>301.9</v>
      </c>
      <c r="AX19" s="23">
        <f t="shared" si="16"/>
        <v>31.078855260448833</v>
      </c>
      <c r="AY19" s="24">
        <v>969.4</v>
      </c>
      <c r="AZ19" s="23">
        <v>301.9</v>
      </c>
      <c r="BA19" s="23">
        <f t="shared" si="1"/>
        <v>31.142975036104804</v>
      </c>
      <c r="BB19" s="23">
        <v>1402.8</v>
      </c>
      <c r="BC19" s="23">
        <v>129.5</v>
      </c>
      <c r="BD19" s="23">
        <f t="shared" si="17"/>
        <v>9.231536926147704</v>
      </c>
      <c r="BE19" s="24">
        <v>1083.7</v>
      </c>
      <c r="BF19" s="23">
        <v>38.9</v>
      </c>
      <c r="BG19" s="23">
        <f t="shared" si="18"/>
        <v>3.5895543046968714</v>
      </c>
      <c r="BH19" s="24">
        <v>704.4</v>
      </c>
      <c r="BI19" s="23">
        <v>117.5</v>
      </c>
      <c r="BJ19" s="23">
        <f t="shared" si="19"/>
        <v>16.68086314593981</v>
      </c>
      <c r="BK19" s="23">
        <f t="shared" si="20"/>
        <v>37.30000000000018</v>
      </c>
      <c r="BL19" s="23">
        <f t="shared" si="2"/>
        <v>339.1</v>
      </c>
      <c r="BM19" s="23">
        <f t="shared" si="21"/>
        <v>909.1152815013361</v>
      </c>
      <c r="BN19" s="8"/>
      <c r="BO19" s="9"/>
    </row>
    <row r="20" spans="1:67" ht="14.25" customHeight="1">
      <c r="A20" s="53" t="s">
        <v>20</v>
      </c>
      <c r="B20" s="54"/>
      <c r="C20" s="19">
        <f>SUM(C10:C19)</f>
        <v>135985.9</v>
      </c>
      <c r="D20" s="20">
        <f t="shared" si="4"/>
        <v>18228.3</v>
      </c>
      <c r="E20" s="22">
        <f>D20/C20*100</f>
        <v>13.404551501295355</v>
      </c>
      <c r="F20" s="22">
        <f>SUM(F10:F19)</f>
        <v>15216.399999999998</v>
      </c>
      <c r="G20" s="22">
        <f>SUM(G10:G19)</f>
        <v>3342.2</v>
      </c>
      <c r="H20" s="22">
        <f>G20/F20*100</f>
        <v>21.964459399069426</v>
      </c>
      <c r="I20" s="22">
        <f>SUM(I10:I19)</f>
        <v>1556.5</v>
      </c>
      <c r="J20" s="22">
        <f>SUM(J10:J19)</f>
        <v>556.1</v>
      </c>
      <c r="K20" s="20">
        <f t="shared" si="0"/>
        <v>35.727593960809514</v>
      </c>
      <c r="L20" s="22">
        <f>SUM(L10:L19)</f>
        <v>38.5</v>
      </c>
      <c r="M20" s="22">
        <f>SUM(M10:M19)</f>
        <v>80.7</v>
      </c>
      <c r="N20" s="22">
        <f>M20/L20*100</f>
        <v>209.61038961038963</v>
      </c>
      <c r="O20" s="22">
        <f>SUM(O10:O19)</f>
        <v>1502</v>
      </c>
      <c r="P20" s="22">
        <f>SUM(P10:P19)</f>
        <v>107.50000000000001</v>
      </c>
      <c r="Q20" s="22">
        <f>P20/O20*100</f>
        <v>7.157123834886818</v>
      </c>
      <c r="R20" s="22">
        <f>SUM(R10:R19)</f>
        <v>4898.5</v>
      </c>
      <c r="S20" s="22">
        <f>SUM(S10:S19)</f>
        <v>458.2</v>
      </c>
      <c r="T20" s="22">
        <f>S20/R20*100</f>
        <v>9.353883841992447</v>
      </c>
      <c r="U20" s="22">
        <f>SUM(U10:U19)</f>
        <v>0</v>
      </c>
      <c r="V20" s="22">
        <f>SUM(V10:V19)</f>
        <v>0</v>
      </c>
      <c r="W20" s="22" t="e">
        <f>V20/U20*100</f>
        <v>#DIV/0!</v>
      </c>
      <c r="X20" s="22">
        <f>SUM(X10:X19)</f>
        <v>1252</v>
      </c>
      <c r="Y20" s="22">
        <f>SUM(Y10:Y19)</f>
        <v>174.9</v>
      </c>
      <c r="Z20" s="20">
        <f t="shared" si="10"/>
        <v>13.969648562300318</v>
      </c>
      <c r="AA20" s="22">
        <f>SUM(AA10:AA19)</f>
        <v>154.3</v>
      </c>
      <c r="AB20" s="22">
        <f>SUM(AB10:AB19)</f>
        <v>33.699999999999996</v>
      </c>
      <c r="AC20" s="20">
        <f t="shared" si="23"/>
        <v>21.840570317563184</v>
      </c>
      <c r="AD20" s="22">
        <f>SUM(AD10:AD19)</f>
        <v>0</v>
      </c>
      <c r="AE20" s="22">
        <f>SUM(AE10:AE19)</f>
        <v>0</v>
      </c>
      <c r="AF20" s="20" t="e">
        <f t="shared" si="11"/>
        <v>#DIV/0!</v>
      </c>
      <c r="AG20" s="22">
        <f>SUM(AG10:AG19)</f>
        <v>0</v>
      </c>
      <c r="AH20" s="22">
        <f>SUM(AH10:AH19)</f>
        <v>0</v>
      </c>
      <c r="AI20" s="20" t="e">
        <v>#DIV/0!</v>
      </c>
      <c r="AJ20" s="21">
        <f>AJ10+AJ11+AJ12+AJ13+AJ14+AJ15+AJ16+AJ17+AJ18+AJ19</f>
        <v>120769.5</v>
      </c>
      <c r="AK20" s="22">
        <f>SUM(AK10:AK19)</f>
        <v>14886.099999999999</v>
      </c>
      <c r="AL20" s="22">
        <f>AK20/AJ20*100</f>
        <v>12.326042585255383</v>
      </c>
      <c r="AM20" s="22">
        <f>SUM(AM10:AM19)</f>
        <v>22533.000000000004</v>
      </c>
      <c r="AN20" s="22">
        <f>SUM(AN10:AN19)</f>
        <v>9405</v>
      </c>
      <c r="AO20" s="22">
        <f>AN20/AM20*100</f>
        <v>41.73878311809346</v>
      </c>
      <c r="AP20" s="22">
        <f>SUM(AP10:AP19)</f>
        <v>485.9</v>
      </c>
      <c r="AQ20" s="22">
        <f>SUM(AQ10:AQ19)</f>
        <v>485.9</v>
      </c>
      <c r="AR20" s="22">
        <f>AQ20/AP20*100</f>
        <v>100</v>
      </c>
      <c r="AS20" s="26">
        <f>SUM(AS10:AS19)</f>
        <v>140616.6</v>
      </c>
      <c r="AT20" s="26">
        <f>SUM(AT10:AT19)</f>
        <v>13532.8</v>
      </c>
      <c r="AU20" s="26">
        <f>(AT20/AS20)*100</f>
        <v>9.623899312030016</v>
      </c>
      <c r="AV20" s="26">
        <f>SUM(AV10:AV19)</f>
        <v>13526.899999999998</v>
      </c>
      <c r="AW20" s="26">
        <f>SUM(AW10:AW19)</f>
        <v>3722.4</v>
      </c>
      <c r="AX20" s="26">
        <f>AW20/AV20*100</f>
        <v>27.51850017372791</v>
      </c>
      <c r="AY20" s="26">
        <f>SUM(AY10:AY19)</f>
        <v>13458.899999999998</v>
      </c>
      <c r="AZ20" s="26">
        <f>SUM(AZ10:AZ19)</f>
        <v>3722.4</v>
      </c>
      <c r="BA20" s="26">
        <f t="shared" si="1"/>
        <v>27.657535162606163</v>
      </c>
      <c r="BB20" s="26">
        <f>SUM(BB10:BB19)</f>
        <v>46026.5</v>
      </c>
      <c r="BC20" s="26">
        <f>SUM(BC10:BC19)</f>
        <v>2582.3</v>
      </c>
      <c r="BD20" s="26">
        <f>BC20/BB20*100</f>
        <v>5.610463537310028</v>
      </c>
      <c r="BE20" s="26">
        <f>SUM(BE10:BE19)</f>
        <v>68144.3</v>
      </c>
      <c r="BF20" s="26">
        <f>SUM(BF10:BF19)</f>
        <v>3051</v>
      </c>
      <c r="BG20" s="26">
        <f>BF20/BE20*100</f>
        <v>4.477263688965915</v>
      </c>
      <c r="BH20" s="26">
        <f>SUM(BH10:BH19)</f>
        <v>10124.9</v>
      </c>
      <c r="BI20" s="26">
        <f>SUM(BI10:BI19)</f>
        <v>3574.5</v>
      </c>
      <c r="BJ20" s="26">
        <f>BI20/BH20*100</f>
        <v>35.304052385702576</v>
      </c>
      <c r="BK20" s="22">
        <f>C20-AS20</f>
        <v>-4630.700000000012</v>
      </c>
      <c r="BL20" s="26">
        <f>SUM(BL10:BL19)</f>
        <v>4695.5</v>
      </c>
      <c r="BM20" s="26">
        <f>BL20/BK20*100</f>
        <v>-101.39935646878415</v>
      </c>
      <c r="BN20" s="8"/>
      <c r="BO20" s="9"/>
    </row>
    <row r="21" spans="3:65" ht="15" hidden="1">
      <c r="C21" s="13" t="e">
        <f>C20-#REF!</f>
        <v>#REF!</v>
      </c>
      <c r="D21" s="13" t="e">
        <f>D20-#REF!</f>
        <v>#REF!</v>
      </c>
      <c r="E21" s="13" t="e">
        <f>E20-#REF!</f>
        <v>#REF!</v>
      </c>
      <c r="F21" s="13" t="e">
        <f>F20-#REF!</f>
        <v>#REF!</v>
      </c>
      <c r="G21" s="13" t="e">
        <f>G20-#REF!</f>
        <v>#REF!</v>
      </c>
      <c r="H21" s="13" t="e">
        <f>H20-#REF!</f>
        <v>#REF!</v>
      </c>
      <c r="I21" s="13" t="e">
        <f>I20-#REF!</f>
        <v>#REF!</v>
      </c>
      <c r="J21" s="13" t="e">
        <f>J20-#REF!</f>
        <v>#REF!</v>
      </c>
      <c r="K21" s="13" t="e">
        <f>K20-#REF!</f>
        <v>#REF!</v>
      </c>
      <c r="L21" s="13" t="e">
        <f>L20-#REF!</f>
        <v>#REF!</v>
      </c>
      <c r="M21" s="13" t="e">
        <f>M20-#REF!</f>
        <v>#REF!</v>
      </c>
      <c r="N21" s="13" t="e">
        <f>N20-#REF!</f>
        <v>#REF!</v>
      </c>
      <c r="O21" s="13" t="e">
        <f>O20-#REF!</f>
        <v>#REF!</v>
      </c>
      <c r="P21" s="13" t="e">
        <f>P20-#REF!</f>
        <v>#REF!</v>
      </c>
      <c r="Q21" s="13" t="e">
        <f>Q20-#REF!</f>
        <v>#REF!</v>
      </c>
      <c r="R21" s="13" t="e">
        <f>R20-#REF!</f>
        <v>#REF!</v>
      </c>
      <c r="S21" s="13" t="e">
        <f>S20-#REF!</f>
        <v>#REF!</v>
      </c>
      <c r="T21" s="13" t="e">
        <f>T20-#REF!</f>
        <v>#REF!</v>
      </c>
      <c r="U21" s="13" t="e">
        <f>U20-#REF!</f>
        <v>#REF!</v>
      </c>
      <c r="V21" s="13" t="e">
        <f>V20-#REF!</f>
        <v>#REF!</v>
      </c>
      <c r="W21" s="13" t="e">
        <f>W20-#REF!</f>
        <v>#DIV/0!</v>
      </c>
      <c r="X21" s="13" t="e">
        <f>X20-#REF!</f>
        <v>#REF!</v>
      </c>
      <c r="Y21" s="13" t="e">
        <f>Y20-#REF!</f>
        <v>#REF!</v>
      </c>
      <c r="Z21" s="2" t="e">
        <f t="shared" si="10"/>
        <v>#REF!</v>
      </c>
      <c r="AA21" s="13" t="e">
        <f>AA20-#REF!</f>
        <v>#REF!</v>
      </c>
      <c r="AB21" s="13" t="e">
        <f>AB20-#REF!</f>
        <v>#REF!</v>
      </c>
      <c r="AC21" s="13" t="e">
        <f>AC20-#REF!</f>
        <v>#REF!</v>
      </c>
      <c r="AD21" s="13"/>
      <c r="AE21" s="13"/>
      <c r="AF21" s="2" t="e">
        <f t="shared" si="11"/>
        <v>#DIV/0!</v>
      </c>
      <c r="AG21" s="13" t="e">
        <f>AG20-#REF!</f>
        <v>#REF!</v>
      </c>
      <c r="AH21" s="13" t="e">
        <f>AH20-#REF!</f>
        <v>#REF!</v>
      </c>
      <c r="AI21" s="13" t="e">
        <f>AI20-#REF!</f>
        <v>#DIV/0!</v>
      </c>
      <c r="AJ21" s="13" t="e">
        <f>AJ20-#REF!</f>
        <v>#REF!</v>
      </c>
      <c r="AK21" s="13" t="e">
        <f>AK20-#REF!</f>
        <v>#REF!</v>
      </c>
      <c r="AL21" s="13" t="e">
        <f>AL20-#REF!</f>
        <v>#REF!</v>
      </c>
      <c r="AM21" s="13" t="e">
        <f>AM20-#REF!</f>
        <v>#REF!</v>
      </c>
      <c r="AN21" s="13" t="e">
        <f>AN20-#REF!</f>
        <v>#REF!</v>
      </c>
      <c r="AO21" s="13" t="e">
        <f>AO20-#REF!</f>
        <v>#REF!</v>
      </c>
      <c r="AP21" s="13" t="e">
        <f>AP20-#REF!</f>
        <v>#REF!</v>
      </c>
      <c r="AQ21" s="13" t="e">
        <f>AQ20-#REF!</f>
        <v>#REF!</v>
      </c>
      <c r="AR21" s="13" t="e">
        <f>AR20-#REF!</f>
        <v>#REF!</v>
      </c>
      <c r="AS21" s="13" t="e">
        <f>AS20-#REF!</f>
        <v>#REF!</v>
      </c>
      <c r="AT21" s="13" t="e">
        <f>AT20-#REF!</f>
        <v>#REF!</v>
      </c>
      <c r="AU21" s="13" t="e">
        <f>AU20-#REF!</f>
        <v>#REF!</v>
      </c>
      <c r="AV21" s="13" t="e">
        <f>AV20-#REF!</f>
        <v>#REF!</v>
      </c>
      <c r="AW21" s="13" t="e">
        <f>AW20-#REF!</f>
        <v>#REF!</v>
      </c>
      <c r="AX21" s="13" t="e">
        <f>AX20-#REF!</f>
        <v>#REF!</v>
      </c>
      <c r="AY21" s="13" t="e">
        <f>AY20-#REF!</f>
        <v>#REF!</v>
      </c>
      <c r="AZ21" s="13" t="e">
        <f>AZ20-#REF!</f>
        <v>#REF!</v>
      </c>
      <c r="BA21" s="13" t="e">
        <f>BA20-#REF!</f>
        <v>#REF!</v>
      </c>
      <c r="BB21" s="13" t="e">
        <f>BB20-#REF!</f>
        <v>#REF!</v>
      </c>
      <c r="BC21" s="13" t="e">
        <f>BC20-#REF!</f>
        <v>#REF!</v>
      </c>
      <c r="BD21" s="13" t="e">
        <f>BD20-#REF!</f>
        <v>#REF!</v>
      </c>
      <c r="BE21" s="13" t="e">
        <f>BE20-#REF!</f>
        <v>#REF!</v>
      </c>
      <c r="BF21" s="13" t="e">
        <f>BF20-#REF!</f>
        <v>#REF!</v>
      </c>
      <c r="BG21" s="13" t="e">
        <f>BG20-#REF!</f>
        <v>#REF!</v>
      </c>
      <c r="BH21" s="13" t="e">
        <f>BH20-#REF!</f>
        <v>#REF!</v>
      </c>
      <c r="BI21" s="13" t="e">
        <f>BI20-#REF!</f>
        <v>#REF!</v>
      </c>
      <c r="BJ21" s="13" t="e">
        <f>BJ20-#REF!</f>
        <v>#REF!</v>
      </c>
      <c r="BK21" s="13" t="e">
        <f>BK20-#REF!</f>
        <v>#REF!</v>
      </c>
      <c r="BL21" s="13" t="e">
        <f>BL20-#REF!</f>
        <v>#REF!</v>
      </c>
      <c r="BM21" s="13" t="e">
        <f>BM20-#REF!</f>
        <v>#REF!</v>
      </c>
    </row>
    <row r="22" spans="3:66" ht="15"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</row>
    <row r="23" spans="3:65" ht="15" customHeight="1"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</row>
    <row r="27" ht="15">
      <c r="AH27" s="18"/>
    </row>
  </sheetData>
  <sheetProtection/>
  <mergeCells count="31">
    <mergeCell ref="BK4:BM7"/>
    <mergeCell ref="BE5:BG7"/>
    <mergeCell ref="AV4:BJ4"/>
    <mergeCell ref="AM6:AO7"/>
    <mergeCell ref="AP6:AR7"/>
    <mergeCell ref="BB5:BD7"/>
    <mergeCell ref="AM5:AR5"/>
    <mergeCell ref="R1:T1"/>
    <mergeCell ref="C2:T2"/>
    <mergeCell ref="C4:E7"/>
    <mergeCell ref="F4:AR4"/>
    <mergeCell ref="F5:H7"/>
    <mergeCell ref="L6:N7"/>
    <mergeCell ref="I6:K7"/>
    <mergeCell ref="I5:AI5"/>
    <mergeCell ref="U6:W7"/>
    <mergeCell ref="R6:T7"/>
    <mergeCell ref="O6:Q7"/>
    <mergeCell ref="A20:B20"/>
    <mergeCell ref="AG6:AI7"/>
    <mergeCell ref="B4:B8"/>
    <mergeCell ref="A4:A8"/>
    <mergeCell ref="X6:Z7"/>
    <mergeCell ref="AA6:AC7"/>
    <mergeCell ref="AD6:AF7"/>
    <mergeCell ref="AJ5:AL7"/>
    <mergeCell ref="AS4:AU7"/>
    <mergeCell ref="AY5:BA5"/>
    <mergeCell ref="BH5:BJ7"/>
    <mergeCell ref="AV5:AX7"/>
    <mergeCell ref="AY6:BA7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landscape" paperSize="9" scale="60" r:id="rId1"/>
  <colBreaks count="2" manualBreakCount="2">
    <brk id="17" max="19" man="1"/>
    <brk id="37" max="1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Урмарский райфинотдел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bud-3</dc:creator>
  <cp:keywords/>
  <dc:description/>
  <cp:lastModifiedBy>3964</cp:lastModifiedBy>
  <cp:lastPrinted>2021-04-12T10:13:49Z</cp:lastPrinted>
  <dcterms:created xsi:type="dcterms:W3CDTF">2013-04-03T10:22:22Z</dcterms:created>
  <dcterms:modified xsi:type="dcterms:W3CDTF">2021-05-13T11:26:47Z</dcterms:modified>
  <cp:category/>
  <cp:version/>
  <cp:contentType/>
  <cp:contentStatus/>
</cp:coreProperties>
</file>