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7400" windowHeight="11760" activeTab="0"/>
  </bookViews>
  <sheets>
    <sheet name="Лист1 (4)" sheetId="1" r:id="rId1"/>
  </sheets>
  <definedNames>
    <definedName name="_xlnm.Print_Area" localSheetId="0">'Лист1 (4)'!$A$1:$BM$21</definedName>
  </definedNames>
  <calcPr fullCalcOnLoad="1"/>
</workbook>
</file>

<file path=xl/sharedStrings.xml><?xml version="1.0" encoding="utf-8"?>
<sst xmlns="http://schemas.openxmlformats.org/spreadsheetml/2006/main" count="106" uniqueCount="43">
  <si>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</si>
  <si>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</si>
  <si>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</si>
  <si>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</si>
  <si>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</si>
  <si>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</si>
  <si>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</si>
  <si>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</si>
  <si>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</si>
  <si>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</si>
  <si>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</si>
  <si>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</si>
  <si>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</si>
  <si>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</si>
  <si>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</si>
  <si>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</si>
  <si>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</si>
  <si>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</si>
  <si>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</si>
  <si>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</si>
  <si>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</si>
  <si>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</si>
  <si>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</si>
  <si>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</si>
  <si>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</si>
  <si>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</si>
  <si>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</si>
  <si>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</si>
  <si>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</si>
  <si>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</si>
  <si>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Акчикасинское</t>
  </si>
  <si>
    <t>Атнарское</t>
  </si>
  <si>
    <t>Большеатменское</t>
  </si>
  <si>
    <t>Испуханское</t>
  </si>
  <si>
    <t>Красночетайское</t>
  </si>
  <si>
    <t>Пандиковское</t>
  </si>
  <si>
    <t>Питеркинское</t>
  </si>
  <si>
    <t>Староатайское</t>
  </si>
  <si>
    <t>Хозанкинское</t>
  </si>
  <si>
    <t>Штанашское</t>
  </si>
  <si>
    <t>Справка об исполнении бюджетов поселений Красночетайского района на 01 февраля  2022 года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</si>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</sst>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8"/>
      <name val="Calibri"/>
      <family val="2"/>
    </font>
    <font>
      <sz val="11"/>
      <color indexed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left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9" fillId="0" borderId="0" xfId="53" applyFont="1" applyFill="1" applyAlignment="1">
      <alignment vertical="center" wrapText="1"/>
      <protection/>
    </xf>
    <xf numFmtId="0" fontId="6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7" fillId="0" borderId="0" xfId="53" applyFont="1" applyFill="1" applyAlignment="1">
      <alignment vertical="center" wrapText="1"/>
      <protection/>
    </xf>
    <xf numFmtId="0" fontId="13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0" fontId="12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172" fontId="17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33" borderId="10" xfId="0" applyNumberFormat="1" applyFont="1" applyFill="1" applyBorder="1" applyAlignment="1" applyProtection="1">
      <alignment vertical="center" wrapText="1"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18" fillId="0" borderId="10" xfId="53" applyNumberFormat="1" applyFont="1" applyFill="1" applyBorder="1" applyProtection="1">
      <alignment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20" fillId="33" borderId="10" xfId="0" applyNumberFormat="1" applyFont="1" applyFill="1" applyBorder="1" applyAlignment="1" applyProtection="1">
      <alignment vertical="center" wrapText="1"/>
      <protection locked="0"/>
    </xf>
    <xf numFmtId="172" fontId="21" fillId="33" borderId="10" xfId="0" applyNumberFormat="1" applyFont="1" applyFill="1" applyBorder="1" applyAlignment="1" applyProtection="1">
      <alignment vertical="center" wrapText="1"/>
      <protection locked="0"/>
    </xf>
    <xf numFmtId="172" fontId="18" fillId="0" borderId="11" xfId="53" applyNumberFormat="1" applyFont="1" applyFill="1" applyBorder="1" applyAlignment="1" applyProtection="1">
      <alignment vertical="center" wrapText="1"/>
      <protection locked="0"/>
    </xf>
    <xf numFmtId="0" fontId="11" fillId="0" borderId="12" xfId="53" applyFont="1" applyFill="1" applyBorder="1" applyAlignment="1">
      <alignment horizontal="center" vertical="center" wrapText="1"/>
      <protection/>
    </xf>
    <xf numFmtId="0" fontId="11" fillId="0" borderId="13" xfId="53" applyFont="1" applyFill="1" applyBorder="1" applyAlignment="1">
      <alignment horizontal="center" vertical="center" wrapText="1"/>
      <protection/>
    </xf>
    <xf numFmtId="0" fontId="11" fillId="0" borderId="14" xfId="53" applyFont="1" applyFill="1" applyBorder="1" applyAlignment="1">
      <alignment horizontal="center" vertical="center" wrapText="1"/>
      <protection/>
    </xf>
    <xf numFmtId="0" fontId="11" fillId="0" borderId="15" xfId="53" applyFont="1" applyFill="1" applyBorder="1" applyAlignment="1">
      <alignment horizontal="center" vertical="center" wrapText="1"/>
      <protection/>
    </xf>
    <xf numFmtId="0" fontId="11" fillId="0" borderId="0" xfId="53" applyFont="1" applyFill="1" applyBorder="1" applyAlignment="1">
      <alignment horizontal="center" vertical="center" wrapText="1"/>
      <protection/>
    </xf>
    <xf numFmtId="0" fontId="11" fillId="0" borderId="16" xfId="53" applyFont="1" applyFill="1" applyBorder="1" applyAlignment="1">
      <alignment horizontal="center" vertical="center" wrapText="1"/>
      <protection/>
    </xf>
    <xf numFmtId="0" fontId="11" fillId="0" borderId="17" xfId="53" applyFont="1" applyFill="1" applyBorder="1" applyAlignment="1">
      <alignment horizontal="center" vertical="center" wrapText="1"/>
      <protection/>
    </xf>
    <xf numFmtId="0" fontId="11" fillId="0" borderId="18" xfId="53" applyFont="1" applyFill="1" applyBorder="1" applyAlignment="1">
      <alignment horizontal="center" vertical="center" wrapText="1"/>
      <protection/>
    </xf>
    <xf numFmtId="0" fontId="11" fillId="0" borderId="19" xfId="53" applyFont="1" applyFill="1" applyBorder="1" applyAlignment="1">
      <alignment horizontal="center" vertical="center" wrapText="1"/>
      <protection/>
    </xf>
    <xf numFmtId="49" fontId="11" fillId="0" borderId="10" xfId="53" applyNumberFormat="1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center" vertical="center" wrapText="1"/>
      <protection/>
    </xf>
    <xf numFmtId="0" fontId="11" fillId="0" borderId="21" xfId="53" applyFont="1" applyFill="1" applyBorder="1" applyAlignment="1">
      <alignment horizontal="center" vertical="center" wrapText="1"/>
      <protection/>
    </xf>
    <xf numFmtId="0" fontId="13" fillId="0" borderId="0" xfId="53" applyFont="1" applyFill="1" applyAlignment="1">
      <alignment horizontal="center" vertical="center" wrapText="1"/>
      <protection/>
    </xf>
    <xf numFmtId="0" fontId="8" fillId="0" borderId="0" xfId="53" applyFont="1" applyFill="1" applyAlignment="1" applyProtection="1">
      <alignment horizontal="center" vertical="center" wrapText="1"/>
      <protection locked="0"/>
    </xf>
    <xf numFmtId="0" fontId="11" fillId="0" borderId="10" xfId="53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left" vertical="center" wrapText="1"/>
      <protection/>
    </xf>
    <xf numFmtId="0" fontId="11" fillId="0" borderId="21" xfId="53" applyFont="1" applyFill="1" applyBorder="1" applyAlignment="1">
      <alignment horizontal="left" vertical="center" wrapText="1"/>
      <protection/>
    </xf>
    <xf numFmtId="0" fontId="11" fillId="0" borderId="22" xfId="53" applyFont="1" applyFill="1" applyBorder="1" applyAlignment="1">
      <alignment horizontal="left" vertical="center" wrapText="1"/>
      <protection/>
    </xf>
    <xf numFmtId="0" fontId="13" fillId="0" borderId="20" xfId="54" applyFont="1" applyFill="1" applyBorder="1" applyAlignment="1">
      <alignment horizontal="center" vertical="center" wrapText="1"/>
      <protection/>
    </xf>
    <xf numFmtId="0" fontId="13" fillId="0" borderId="22" xfId="54" applyFont="1" applyFill="1" applyBorder="1" applyAlignment="1">
      <alignment horizontal="center" vertical="center" wrapText="1"/>
      <protection/>
    </xf>
    <xf numFmtId="0" fontId="11" fillId="0" borderId="23" xfId="53" applyFont="1" applyFill="1" applyBorder="1" applyAlignment="1">
      <alignment horizontal="center" vertical="center" wrapText="1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11" fillId="0" borderId="24" xfId="53" applyFont="1" applyFill="1" applyBorder="1" applyAlignment="1">
      <alignment horizontal="center" vertical="center" wrapText="1"/>
      <protection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49" fontId="11" fillId="0" borderId="12" xfId="53" applyNumberFormat="1" applyFont="1" applyFill="1" applyBorder="1" applyAlignment="1">
      <alignment horizontal="center" vertical="center" wrapText="1"/>
      <protection/>
    </xf>
    <xf numFmtId="49" fontId="11" fillId="0" borderId="13" xfId="53" applyNumberFormat="1" applyFont="1" applyFill="1" applyBorder="1" applyAlignment="1">
      <alignment horizontal="center" vertical="center" wrapText="1"/>
      <protection/>
    </xf>
    <xf numFmtId="49" fontId="11" fillId="0" borderId="15" xfId="53" applyNumberFormat="1" applyFont="1" applyFill="1" applyBorder="1" applyAlignment="1">
      <alignment horizontal="center" vertical="center" wrapText="1"/>
      <protection/>
    </xf>
    <xf numFmtId="49" fontId="11" fillId="0" borderId="0" xfId="53" applyNumberFormat="1" applyFont="1" applyFill="1" applyBorder="1" applyAlignment="1">
      <alignment horizontal="center" vertical="center" wrapText="1"/>
      <protection/>
    </xf>
    <xf numFmtId="49" fontId="11" fillId="0" borderId="17" xfId="53" applyNumberFormat="1" applyFont="1" applyFill="1" applyBorder="1" applyAlignment="1">
      <alignment horizontal="center" vertical="center" wrapText="1"/>
      <protection/>
    </xf>
    <xf numFmtId="49" fontId="11" fillId="0" borderId="18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7"/>
  <sheetViews>
    <sheetView tabSelected="1" view="pageBreakPreview" zoomScaleSheetLayoutView="100" zoomScalePageLayoutView="0" workbookViewId="0" topLeftCell="A1">
      <pane xSplit="2" topLeftCell="D1" activePane="topRight" state="frozen"/>
      <selection pane="topLeft" activeCell="A1" sqref="A1"/>
      <selection pane="topRight" activeCell="BI20" sqref="BI20"/>
    </sheetView>
  </sheetViews>
  <sheetFormatPr defaultColWidth="9.140625" defaultRowHeight="15"/>
  <cols>
    <col min="1" max="1" width="6.421875" style="10" bestFit="1" customWidth="1"/>
    <col min="2" max="2" width="22.421875" style="10" customWidth="1"/>
    <col min="3" max="3" width="12.00390625" style="10" customWidth="1"/>
    <col min="4" max="4" width="12.140625" style="10" customWidth="1"/>
    <col min="5" max="5" width="9.140625" style="10" customWidth="1"/>
    <col min="6" max="6" width="10.7109375" style="10" customWidth="1"/>
    <col min="7" max="7" width="11.421875" style="10" customWidth="1"/>
    <col min="8" max="8" width="8.8515625" style="10" customWidth="1"/>
    <col min="9" max="9" width="10.8515625" style="10" customWidth="1"/>
    <col min="10" max="10" width="11.421875" style="10" customWidth="1"/>
    <col min="11" max="11" width="9.140625" style="10" customWidth="1"/>
    <col min="12" max="12" width="9.8515625" style="10" customWidth="1"/>
    <col min="13" max="13" width="11.57421875" style="10" customWidth="1"/>
    <col min="14" max="14" width="9.140625" style="10" customWidth="1"/>
    <col min="15" max="15" width="12.00390625" style="10" customWidth="1"/>
    <col min="16" max="16" width="11.421875" style="10" customWidth="1"/>
    <col min="17" max="17" width="9.140625" style="10" customWidth="1"/>
    <col min="18" max="18" width="10.57421875" style="10" customWidth="1"/>
    <col min="19" max="19" width="11.00390625" style="10" customWidth="1"/>
    <col min="20" max="20" width="9.140625" style="10" customWidth="1"/>
    <col min="21" max="21" width="11.8515625" style="10" customWidth="1"/>
    <col min="22" max="22" width="12.140625" style="10" customWidth="1"/>
    <col min="23" max="23" width="9.140625" style="10" customWidth="1"/>
    <col min="24" max="24" width="9.28125" style="10" customWidth="1"/>
    <col min="25" max="25" width="10.140625" style="10" customWidth="1"/>
    <col min="26" max="26" width="9.140625" style="10" customWidth="1"/>
    <col min="27" max="27" width="10.7109375" style="10" customWidth="1"/>
    <col min="28" max="28" width="11.00390625" style="10" customWidth="1"/>
    <col min="29" max="29" width="9.140625" style="10" customWidth="1"/>
    <col min="30" max="30" width="12.57421875" style="10" customWidth="1"/>
    <col min="31" max="31" width="12.140625" style="10" customWidth="1"/>
    <col min="32" max="32" width="9.140625" style="10" customWidth="1"/>
    <col min="33" max="33" width="12.7109375" style="10" customWidth="1"/>
    <col min="34" max="34" width="13.00390625" style="10" customWidth="1"/>
    <col min="35" max="35" width="9.28125" style="10" bestFit="1" customWidth="1"/>
    <col min="36" max="36" width="10.421875" style="10" customWidth="1"/>
    <col min="37" max="37" width="11.7109375" style="10" customWidth="1"/>
    <col min="38" max="38" width="12.00390625" style="10" customWidth="1"/>
    <col min="39" max="39" width="10.57421875" style="10" customWidth="1"/>
    <col min="40" max="40" width="10.421875" style="10" customWidth="1"/>
    <col min="41" max="41" width="11.140625" style="10" customWidth="1"/>
    <col min="42" max="42" width="12.140625" style="10" customWidth="1"/>
    <col min="43" max="43" width="10.7109375" style="10" customWidth="1"/>
    <col min="44" max="44" width="11.140625" style="10" bestFit="1" customWidth="1"/>
    <col min="45" max="45" width="12.8515625" style="10" customWidth="1"/>
    <col min="46" max="46" width="12.00390625" style="10" customWidth="1"/>
    <col min="47" max="47" width="9.140625" style="10" customWidth="1"/>
    <col min="48" max="48" width="11.8515625" style="10" customWidth="1"/>
    <col min="49" max="49" width="12.57421875" style="10" customWidth="1"/>
    <col min="50" max="50" width="9.140625" style="10" customWidth="1"/>
    <col min="51" max="51" width="12.57421875" style="10" customWidth="1"/>
    <col min="52" max="52" width="13.28125" style="10" customWidth="1"/>
    <col min="53" max="53" width="9.140625" style="10" customWidth="1"/>
    <col min="54" max="54" width="14.7109375" style="10" customWidth="1"/>
    <col min="55" max="55" width="13.7109375" style="10" customWidth="1"/>
    <col min="56" max="56" width="9.140625" style="10" customWidth="1"/>
    <col min="57" max="57" width="14.28125" style="10" customWidth="1"/>
    <col min="58" max="58" width="14.421875" style="10" customWidth="1"/>
    <col min="59" max="59" width="9.140625" style="10" customWidth="1"/>
    <col min="60" max="60" width="14.140625" style="10" customWidth="1"/>
    <col min="61" max="61" width="15.28125" style="10" customWidth="1"/>
    <col min="62" max="62" width="9.140625" style="10" customWidth="1"/>
    <col min="63" max="63" width="13.28125" style="10" customWidth="1"/>
    <col min="64" max="64" width="13.8515625" style="10" customWidth="1"/>
    <col min="65" max="65" width="12.140625" style="10" customWidth="1"/>
    <col min="66" max="66" width="9.140625" style="10" customWidth="1"/>
    <col min="67" max="67" width="10.7109375" style="10" bestFit="1" customWidth="1"/>
    <col min="68" max="16384" width="9.140625" style="10" customWidth="1"/>
  </cols>
  <sheetData>
    <row r="1" spans="1:67" ht="15" customHeight="1">
      <c r="A1" s="1"/>
      <c r="B1" s="1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4"/>
      <c r="P1" s="14"/>
      <c r="Q1" s="14"/>
      <c r="R1" s="42" t="s">
        <v>0</v>
      </c>
      <c r="S1" s="42"/>
      <c r="T1" s="4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6"/>
      <c r="BL1" s="16"/>
      <c r="BM1" s="16"/>
      <c r="BN1" s="16"/>
      <c r="BO1" s="16"/>
    </row>
    <row r="2" spans="1:67" ht="15.75">
      <c r="A2" s="1"/>
      <c r="B2" s="1"/>
      <c r="C2" s="43" t="s">
        <v>40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6"/>
      <c r="BL2" s="16"/>
      <c r="BM2" s="16"/>
      <c r="BN2" s="16"/>
      <c r="BO2" s="16"/>
    </row>
    <row r="3" spans="1:67" ht="15.75">
      <c r="A3" s="1"/>
      <c r="B3" s="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6"/>
      <c r="BL3" s="16"/>
      <c r="BM3" s="16"/>
      <c r="BN3" s="16"/>
      <c r="BO3" s="16"/>
    </row>
    <row r="4" spans="1:67" ht="15" customHeight="1">
      <c r="A4" s="32" t="s">
        <v>21</v>
      </c>
      <c r="B4" s="50" t="s">
        <v>1</v>
      </c>
      <c r="C4" s="30" t="s">
        <v>2</v>
      </c>
      <c r="D4" s="31"/>
      <c r="E4" s="32"/>
      <c r="F4" s="40" t="s">
        <v>3</v>
      </c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59" t="s">
        <v>4</v>
      </c>
      <c r="AT4" s="60"/>
      <c r="AU4" s="61"/>
      <c r="AV4" s="40" t="s">
        <v>7</v>
      </c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30" t="s">
        <v>5</v>
      </c>
      <c r="BL4" s="31"/>
      <c r="BM4" s="32"/>
      <c r="BN4" s="16"/>
      <c r="BO4" s="16"/>
    </row>
    <row r="5" spans="1:67" ht="15" customHeight="1">
      <c r="A5" s="35"/>
      <c r="B5" s="51"/>
      <c r="C5" s="33"/>
      <c r="D5" s="34"/>
      <c r="E5" s="35"/>
      <c r="F5" s="44" t="s">
        <v>6</v>
      </c>
      <c r="G5" s="44"/>
      <c r="H5" s="44"/>
      <c r="I5" s="45" t="s">
        <v>7</v>
      </c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7"/>
      <c r="AJ5" s="44" t="s">
        <v>8</v>
      </c>
      <c r="AK5" s="44"/>
      <c r="AL5" s="44"/>
      <c r="AM5" s="40" t="s">
        <v>7</v>
      </c>
      <c r="AN5" s="41"/>
      <c r="AO5" s="41"/>
      <c r="AP5" s="41"/>
      <c r="AQ5" s="41"/>
      <c r="AR5" s="41"/>
      <c r="AS5" s="62"/>
      <c r="AT5" s="63"/>
      <c r="AU5" s="64"/>
      <c r="AV5" s="68" t="s">
        <v>12</v>
      </c>
      <c r="AW5" s="69"/>
      <c r="AX5" s="69"/>
      <c r="AY5" s="39" t="s">
        <v>7</v>
      </c>
      <c r="AZ5" s="39"/>
      <c r="BA5" s="39"/>
      <c r="BB5" s="39" t="s">
        <v>13</v>
      </c>
      <c r="BC5" s="39"/>
      <c r="BD5" s="39"/>
      <c r="BE5" s="39" t="s">
        <v>14</v>
      </c>
      <c r="BF5" s="39"/>
      <c r="BG5" s="39"/>
      <c r="BH5" s="44" t="s">
        <v>15</v>
      </c>
      <c r="BI5" s="44"/>
      <c r="BJ5" s="44"/>
      <c r="BK5" s="33"/>
      <c r="BL5" s="34"/>
      <c r="BM5" s="35"/>
      <c r="BN5" s="16"/>
      <c r="BO5" s="16"/>
    </row>
    <row r="6" spans="1:67" ht="15" customHeight="1">
      <c r="A6" s="35"/>
      <c r="B6" s="51"/>
      <c r="C6" s="33"/>
      <c r="D6" s="34"/>
      <c r="E6" s="35"/>
      <c r="F6" s="44"/>
      <c r="G6" s="44"/>
      <c r="H6" s="44"/>
      <c r="I6" s="30" t="s">
        <v>9</v>
      </c>
      <c r="J6" s="31"/>
      <c r="K6" s="32"/>
      <c r="L6" s="30" t="s">
        <v>10</v>
      </c>
      <c r="M6" s="31"/>
      <c r="N6" s="32"/>
      <c r="O6" s="30" t="s">
        <v>23</v>
      </c>
      <c r="P6" s="31"/>
      <c r="Q6" s="32"/>
      <c r="R6" s="30" t="s">
        <v>11</v>
      </c>
      <c r="S6" s="31"/>
      <c r="T6" s="32"/>
      <c r="U6" s="30" t="s">
        <v>22</v>
      </c>
      <c r="V6" s="31"/>
      <c r="W6" s="32"/>
      <c r="X6" s="30" t="s">
        <v>24</v>
      </c>
      <c r="Y6" s="31"/>
      <c r="Z6" s="32"/>
      <c r="AA6" s="30" t="s">
        <v>28</v>
      </c>
      <c r="AB6" s="31"/>
      <c r="AC6" s="32"/>
      <c r="AD6" s="53" t="s">
        <v>29</v>
      </c>
      <c r="AE6" s="54"/>
      <c r="AF6" s="55"/>
      <c r="AG6" s="30" t="s">
        <v>27</v>
      </c>
      <c r="AH6" s="31"/>
      <c r="AI6" s="32"/>
      <c r="AJ6" s="44"/>
      <c r="AK6" s="44"/>
      <c r="AL6" s="44"/>
      <c r="AM6" s="30" t="s">
        <v>25</v>
      </c>
      <c r="AN6" s="31"/>
      <c r="AO6" s="32"/>
      <c r="AP6" s="30" t="s">
        <v>26</v>
      </c>
      <c r="AQ6" s="31"/>
      <c r="AR6" s="32"/>
      <c r="AS6" s="62"/>
      <c r="AT6" s="63"/>
      <c r="AU6" s="64"/>
      <c r="AV6" s="70"/>
      <c r="AW6" s="71"/>
      <c r="AX6" s="71"/>
      <c r="AY6" s="39" t="s">
        <v>16</v>
      </c>
      <c r="AZ6" s="39"/>
      <c r="BA6" s="39"/>
      <c r="BB6" s="39"/>
      <c r="BC6" s="39"/>
      <c r="BD6" s="39"/>
      <c r="BE6" s="39"/>
      <c r="BF6" s="39"/>
      <c r="BG6" s="39"/>
      <c r="BH6" s="44"/>
      <c r="BI6" s="44"/>
      <c r="BJ6" s="44"/>
      <c r="BK6" s="33"/>
      <c r="BL6" s="34"/>
      <c r="BM6" s="35"/>
      <c r="BN6" s="16"/>
      <c r="BO6" s="16"/>
    </row>
    <row r="7" spans="1:67" ht="168" customHeight="1">
      <c r="A7" s="35"/>
      <c r="B7" s="51"/>
      <c r="C7" s="36"/>
      <c r="D7" s="37"/>
      <c r="E7" s="38"/>
      <c r="F7" s="44"/>
      <c r="G7" s="44"/>
      <c r="H7" s="44"/>
      <c r="I7" s="36"/>
      <c r="J7" s="37"/>
      <c r="K7" s="38"/>
      <c r="L7" s="36"/>
      <c r="M7" s="37"/>
      <c r="N7" s="38"/>
      <c r="O7" s="36"/>
      <c r="P7" s="37"/>
      <c r="Q7" s="38"/>
      <c r="R7" s="36"/>
      <c r="S7" s="37"/>
      <c r="T7" s="38"/>
      <c r="U7" s="36"/>
      <c r="V7" s="37"/>
      <c r="W7" s="38"/>
      <c r="X7" s="36"/>
      <c r="Y7" s="37"/>
      <c r="Z7" s="38"/>
      <c r="AA7" s="36"/>
      <c r="AB7" s="37"/>
      <c r="AC7" s="38"/>
      <c r="AD7" s="56"/>
      <c r="AE7" s="57"/>
      <c r="AF7" s="58"/>
      <c r="AG7" s="36"/>
      <c r="AH7" s="37"/>
      <c r="AI7" s="38"/>
      <c r="AJ7" s="44"/>
      <c r="AK7" s="44"/>
      <c r="AL7" s="44"/>
      <c r="AM7" s="36"/>
      <c r="AN7" s="37"/>
      <c r="AO7" s="38"/>
      <c r="AP7" s="36"/>
      <c r="AQ7" s="37"/>
      <c r="AR7" s="38"/>
      <c r="AS7" s="65"/>
      <c r="AT7" s="66"/>
      <c r="AU7" s="67"/>
      <c r="AV7" s="72"/>
      <c r="AW7" s="73"/>
      <c r="AX7" s="73"/>
      <c r="AY7" s="39"/>
      <c r="AZ7" s="39"/>
      <c r="BA7" s="39"/>
      <c r="BB7" s="39"/>
      <c r="BC7" s="39"/>
      <c r="BD7" s="39"/>
      <c r="BE7" s="39"/>
      <c r="BF7" s="39"/>
      <c r="BG7" s="39"/>
      <c r="BH7" s="44"/>
      <c r="BI7" s="44"/>
      <c r="BJ7" s="44"/>
      <c r="BK7" s="36"/>
      <c r="BL7" s="37"/>
      <c r="BM7" s="38"/>
      <c r="BN7" s="16"/>
      <c r="BO7" s="16"/>
    </row>
    <row r="8" spans="1:67" ht="31.5">
      <c r="A8" s="38"/>
      <c r="B8" s="52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17" t="s">
        <v>17</v>
      </c>
      <c r="AE8" s="17" t="s">
        <v>18</v>
      </c>
      <c r="AF8" s="17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6"/>
      <c r="BO8" s="16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6"/>
      <c r="BO9" s="16"/>
    </row>
    <row r="10" spans="1:67" ht="15">
      <c r="A10" s="7">
        <v>1</v>
      </c>
      <c r="B10" s="6" t="s">
        <v>30</v>
      </c>
      <c r="C10" s="19">
        <f>F10+AJ10</f>
        <v>5062.7</v>
      </c>
      <c r="D10" s="20">
        <f>G10+AK10</f>
        <v>272.7</v>
      </c>
      <c r="E10" s="20">
        <f>D10/C10*100</f>
        <v>5.386453868489146</v>
      </c>
      <c r="F10" s="21">
        <v>1407.5</v>
      </c>
      <c r="G10" s="20">
        <v>58.2</v>
      </c>
      <c r="H10" s="20">
        <f>G10/F10*100</f>
        <v>4.134991119005329</v>
      </c>
      <c r="I10" s="21">
        <v>53</v>
      </c>
      <c r="J10" s="20">
        <v>0.7</v>
      </c>
      <c r="K10" s="20">
        <f aca="true" t="shared" si="0" ref="K10:K20">J10/I10*100</f>
        <v>1.320754716981132</v>
      </c>
      <c r="L10" s="27"/>
      <c r="M10" s="20"/>
      <c r="N10" s="20" t="e">
        <f>M10/L10*100</f>
        <v>#DIV/0!</v>
      </c>
      <c r="O10" s="27">
        <v>105</v>
      </c>
      <c r="P10" s="20">
        <v>1.1</v>
      </c>
      <c r="Q10" s="20">
        <f>P10/O10*100</f>
        <v>1.0476190476190477</v>
      </c>
      <c r="R10" s="27">
        <v>409</v>
      </c>
      <c r="S10" s="20">
        <v>2.1</v>
      </c>
      <c r="T10" s="20">
        <f>S10/R10*100</f>
        <v>0.5134474327628362</v>
      </c>
      <c r="U10" s="20"/>
      <c r="V10" s="20"/>
      <c r="W10" s="20" t="e">
        <f>V10/U10*100</f>
        <v>#DIV/0!</v>
      </c>
      <c r="X10" s="27">
        <v>240</v>
      </c>
      <c r="Y10" s="20"/>
      <c r="Z10" s="20">
        <f>Y10/X10*100</f>
        <v>0</v>
      </c>
      <c r="AA10" s="27"/>
      <c r="AB10" s="20"/>
      <c r="AC10" s="20" t="e">
        <f>AB10/AA10*100</f>
        <v>#DIV/0!</v>
      </c>
      <c r="AD10" s="20"/>
      <c r="AE10" s="20"/>
      <c r="AF10" s="20" t="e">
        <f>AE10/AD10*100</f>
        <v>#DIV/0!</v>
      </c>
      <c r="AG10" s="20"/>
      <c r="AH10" s="20"/>
      <c r="AI10" s="20" t="e">
        <v>#DIV/0!</v>
      </c>
      <c r="AJ10" s="21">
        <v>3655.2</v>
      </c>
      <c r="AK10" s="20">
        <v>214.5</v>
      </c>
      <c r="AL10" s="20">
        <f>AK10/AJ10*100</f>
        <v>5.868351936966514</v>
      </c>
      <c r="AM10" s="21">
        <v>2464.1</v>
      </c>
      <c r="AN10" s="20">
        <v>205.3</v>
      </c>
      <c r="AO10" s="20">
        <f>AN10/AM10*100</f>
        <v>8.331642384643482</v>
      </c>
      <c r="AP10" s="21"/>
      <c r="AQ10" s="20"/>
      <c r="AR10" s="20" t="e">
        <f>AQ10/AP10*100</f>
        <v>#DIV/0!</v>
      </c>
      <c r="AS10" s="23">
        <v>5062.7</v>
      </c>
      <c r="AT10" s="23">
        <v>43.1</v>
      </c>
      <c r="AU10" s="23">
        <f>AT10/AS10*100</f>
        <v>0.8513243921227804</v>
      </c>
      <c r="AV10" s="24">
        <v>1493.8</v>
      </c>
      <c r="AW10" s="23">
        <v>16.1</v>
      </c>
      <c r="AX10" s="23">
        <f>AW10/AV10*100</f>
        <v>1.0777881911902532</v>
      </c>
      <c r="AY10" s="24">
        <v>1491.8</v>
      </c>
      <c r="AZ10" s="23">
        <v>16.1</v>
      </c>
      <c r="BA10" s="23">
        <f aca="true" t="shared" si="1" ref="BA10:BA20">AZ10/AY10*100</f>
        <v>1.079233141171739</v>
      </c>
      <c r="BB10" s="23">
        <v>1712.6</v>
      </c>
      <c r="BC10" s="23"/>
      <c r="BD10" s="23">
        <f>BC10/BB10*100</f>
        <v>0</v>
      </c>
      <c r="BE10" s="24">
        <v>633.7</v>
      </c>
      <c r="BF10" s="23">
        <v>14.4</v>
      </c>
      <c r="BG10" s="23">
        <f>BF10/BE10*100</f>
        <v>2.2723686286886537</v>
      </c>
      <c r="BH10" s="24">
        <v>1100.8</v>
      </c>
      <c r="BI10" s="23">
        <v>10.4</v>
      </c>
      <c r="BJ10" s="23">
        <f>BI10/BH10*100</f>
        <v>0.9447674418604652</v>
      </c>
      <c r="BK10" s="23">
        <f>C10-AS10</f>
        <v>0</v>
      </c>
      <c r="BL10" s="23">
        <f aca="true" t="shared" si="2" ref="BL10:BL19">D10-AT10</f>
        <v>229.6</v>
      </c>
      <c r="BM10" s="23" t="e">
        <f>BL10/BK10*100</f>
        <v>#DIV/0!</v>
      </c>
      <c r="BN10" s="8"/>
      <c r="BO10" s="9"/>
    </row>
    <row r="11" spans="1:67" ht="15">
      <c r="A11" s="7">
        <v>2</v>
      </c>
      <c r="B11" s="6" t="s">
        <v>31</v>
      </c>
      <c r="C11" s="19">
        <f aca="true" t="shared" si="3" ref="C11:C19">F11+AJ11</f>
        <v>6129</v>
      </c>
      <c r="D11" s="20">
        <f aca="true" t="shared" si="4" ref="D11:D20">G11+AK11</f>
        <v>357</v>
      </c>
      <c r="E11" s="20">
        <f aca="true" t="shared" si="5" ref="E11:E19">D11/C11*100</f>
        <v>5.82476749877631</v>
      </c>
      <c r="F11" s="21">
        <v>1730.6</v>
      </c>
      <c r="G11" s="20">
        <v>105.2</v>
      </c>
      <c r="H11" s="20">
        <f aca="true" t="shared" si="6" ref="H11:H19">G11/F11*100</f>
        <v>6.07881659540044</v>
      </c>
      <c r="I11" s="21">
        <v>215</v>
      </c>
      <c r="J11" s="20">
        <v>11.9</v>
      </c>
      <c r="K11" s="20">
        <f t="shared" si="0"/>
        <v>5.534883720930233</v>
      </c>
      <c r="L11" s="27">
        <v>6</v>
      </c>
      <c r="M11" s="20">
        <v>5</v>
      </c>
      <c r="N11" s="20">
        <f aca="true" t="shared" si="7" ref="N11:N19">M11/L11*100</f>
        <v>83.33333333333334</v>
      </c>
      <c r="O11" s="27">
        <v>135</v>
      </c>
      <c r="P11" s="20">
        <v>19</v>
      </c>
      <c r="Q11" s="20">
        <f aca="true" t="shared" si="8" ref="Q11:Q19">P11/O11*100</f>
        <v>14.074074074074074</v>
      </c>
      <c r="R11" s="27">
        <v>642</v>
      </c>
      <c r="S11" s="20">
        <v>8.1</v>
      </c>
      <c r="T11" s="20">
        <f>S11/R11*100</f>
        <v>1.261682242990654</v>
      </c>
      <c r="U11" s="20"/>
      <c r="V11" s="20"/>
      <c r="W11" s="20" t="e">
        <f aca="true" t="shared" si="9" ref="W11:W19">V11/U11*100</f>
        <v>#DIV/0!</v>
      </c>
      <c r="X11" s="27">
        <v>95</v>
      </c>
      <c r="Y11" s="20"/>
      <c r="Z11" s="20">
        <f aca="true" t="shared" si="10" ref="Z11:Z21">Y11/X11*100</f>
        <v>0</v>
      </c>
      <c r="AA11" s="27">
        <v>40</v>
      </c>
      <c r="AB11" s="20">
        <v>4.1</v>
      </c>
      <c r="AC11" s="20">
        <f>AB11/AA11*100</f>
        <v>10.25</v>
      </c>
      <c r="AD11" s="20"/>
      <c r="AE11" s="20"/>
      <c r="AF11" s="20" t="e">
        <f aca="true" t="shared" si="11" ref="AF11:AF21">AE11/AD11*100</f>
        <v>#DIV/0!</v>
      </c>
      <c r="AG11" s="20"/>
      <c r="AH11" s="20"/>
      <c r="AI11" s="20" t="e">
        <v>#DIV/0!</v>
      </c>
      <c r="AJ11" s="21">
        <v>4398.4</v>
      </c>
      <c r="AK11" s="20">
        <v>251.8</v>
      </c>
      <c r="AL11" s="20">
        <f aca="true" t="shared" si="12" ref="AL11:AL19">AK11/AJ11*100</f>
        <v>5.724809021462351</v>
      </c>
      <c r="AM11" s="21">
        <v>2910.9</v>
      </c>
      <c r="AN11" s="20">
        <v>242.6</v>
      </c>
      <c r="AO11" s="20">
        <f aca="true" t="shared" si="13" ref="AO11:AO19">AN11/AM11*100</f>
        <v>8.334192174241643</v>
      </c>
      <c r="AP11" s="21"/>
      <c r="AQ11" s="20"/>
      <c r="AR11" s="20" t="e">
        <f aca="true" t="shared" si="14" ref="AR11:AR19">AQ11/AP11*100</f>
        <v>#DIV/0!</v>
      </c>
      <c r="AS11" s="23">
        <v>6129</v>
      </c>
      <c r="AT11" s="23">
        <v>40.1</v>
      </c>
      <c r="AU11" s="23">
        <f aca="true" t="shared" si="15" ref="AU11:AU19">AT11/AS11*100</f>
        <v>0.6542666014031653</v>
      </c>
      <c r="AV11" s="25">
        <v>1528.7</v>
      </c>
      <c r="AW11" s="23">
        <v>31.6</v>
      </c>
      <c r="AX11" s="23">
        <f aca="true" t="shared" si="16" ref="AX11:AX19">AW11/AV11*100</f>
        <v>2.067115850068686</v>
      </c>
      <c r="AY11" s="25">
        <v>1526.7</v>
      </c>
      <c r="AZ11" s="23">
        <v>31.6</v>
      </c>
      <c r="BA11" s="23">
        <f t="shared" si="1"/>
        <v>2.069823802973734</v>
      </c>
      <c r="BB11" s="23">
        <v>2063</v>
      </c>
      <c r="BC11" s="23"/>
      <c r="BD11" s="23">
        <f aca="true" t="shared" si="17" ref="BD11:BD19">BC11/BB11*100</f>
        <v>0</v>
      </c>
      <c r="BE11" s="24">
        <v>743</v>
      </c>
      <c r="BF11" s="23">
        <v>6.3</v>
      </c>
      <c r="BG11" s="23">
        <f aca="true" t="shared" si="18" ref="BG11:BG19">BF11/BE11*100</f>
        <v>0.847913862718708</v>
      </c>
      <c r="BH11" s="24">
        <v>1009.3</v>
      </c>
      <c r="BI11" s="23"/>
      <c r="BJ11" s="23">
        <f aca="true" t="shared" si="19" ref="BJ11:BJ19">BI11/BH11*100</f>
        <v>0</v>
      </c>
      <c r="BK11" s="23">
        <f aca="true" t="shared" si="20" ref="BK11:BK20">C11-AS11</f>
        <v>0</v>
      </c>
      <c r="BL11" s="23">
        <f t="shared" si="2"/>
        <v>316.9</v>
      </c>
      <c r="BM11" s="23" t="e">
        <f aca="true" t="shared" si="21" ref="BM11:BM19">BL11/BK11*100</f>
        <v>#DIV/0!</v>
      </c>
      <c r="BN11" s="8"/>
      <c r="BO11" s="9"/>
    </row>
    <row r="12" spans="1:67" ht="15">
      <c r="A12" s="7">
        <v>3</v>
      </c>
      <c r="B12" s="6" t="s">
        <v>32</v>
      </c>
      <c r="C12" s="19">
        <f t="shared" si="3"/>
        <v>10732</v>
      </c>
      <c r="D12" s="20">
        <f t="shared" si="4"/>
        <v>169.7</v>
      </c>
      <c r="E12" s="20">
        <f t="shared" si="5"/>
        <v>1.581252329481923</v>
      </c>
      <c r="F12" s="21">
        <v>964</v>
      </c>
      <c r="G12" s="20">
        <v>41.6</v>
      </c>
      <c r="H12" s="20">
        <f t="shared" si="6"/>
        <v>4.3153526970954355</v>
      </c>
      <c r="I12" s="21">
        <v>55</v>
      </c>
      <c r="J12" s="20">
        <v>0.9</v>
      </c>
      <c r="K12" s="20">
        <f t="shared" si="0"/>
        <v>1.6363636363636365</v>
      </c>
      <c r="L12" s="27"/>
      <c r="M12" s="20"/>
      <c r="N12" s="20" t="e">
        <f t="shared" si="7"/>
        <v>#DIV/0!</v>
      </c>
      <c r="O12" s="27">
        <v>64</v>
      </c>
      <c r="P12" s="20">
        <v>0.5</v>
      </c>
      <c r="Q12" s="20">
        <f t="shared" si="8"/>
        <v>0.78125</v>
      </c>
      <c r="R12" s="28">
        <v>430</v>
      </c>
      <c r="S12" s="20">
        <v>4.2</v>
      </c>
      <c r="T12" s="20">
        <f aca="true" t="shared" si="22" ref="T12:T19">S12/R12*100</f>
        <v>0.9767441860465118</v>
      </c>
      <c r="U12" s="20"/>
      <c r="V12" s="20"/>
      <c r="W12" s="20" t="e">
        <f t="shared" si="9"/>
        <v>#DIV/0!</v>
      </c>
      <c r="X12" s="27">
        <v>40</v>
      </c>
      <c r="Y12" s="20"/>
      <c r="Z12" s="20">
        <f t="shared" si="10"/>
        <v>0</v>
      </c>
      <c r="AA12" s="27"/>
      <c r="AB12" s="20"/>
      <c r="AC12" s="20" t="e">
        <f aca="true" t="shared" si="23" ref="AC12:AC20">AB12/AA12*100</f>
        <v>#DIV/0!</v>
      </c>
      <c r="AD12" s="20"/>
      <c r="AE12" s="20"/>
      <c r="AF12" s="20" t="e">
        <f t="shared" si="11"/>
        <v>#DIV/0!</v>
      </c>
      <c r="AG12" s="20"/>
      <c r="AH12" s="20"/>
      <c r="AI12" s="20" t="e">
        <v>#DIV/0!</v>
      </c>
      <c r="AJ12" s="21">
        <v>9768</v>
      </c>
      <c r="AK12" s="20">
        <v>128.1</v>
      </c>
      <c r="AL12" s="20">
        <f t="shared" si="12"/>
        <v>1.3114250614250613</v>
      </c>
      <c r="AM12" s="21">
        <v>1426.2</v>
      </c>
      <c r="AN12" s="20">
        <v>118.8</v>
      </c>
      <c r="AO12" s="20">
        <f t="shared" si="13"/>
        <v>8.329827513672697</v>
      </c>
      <c r="AP12" s="21"/>
      <c r="AQ12" s="20"/>
      <c r="AR12" s="20" t="e">
        <f t="shared" si="14"/>
        <v>#DIV/0!</v>
      </c>
      <c r="AS12" s="23">
        <v>10732</v>
      </c>
      <c r="AT12" s="23">
        <v>31.4</v>
      </c>
      <c r="AU12" s="23">
        <f t="shared" si="15"/>
        <v>0.2925829295564666</v>
      </c>
      <c r="AV12" s="25">
        <v>1180.8</v>
      </c>
      <c r="AW12" s="23">
        <v>25.5</v>
      </c>
      <c r="AX12" s="23">
        <f t="shared" si="16"/>
        <v>2.1595528455284554</v>
      </c>
      <c r="AY12" s="24">
        <v>1178.8</v>
      </c>
      <c r="AZ12" s="23">
        <v>25.5</v>
      </c>
      <c r="BA12" s="23">
        <f t="shared" si="1"/>
        <v>2.163216830675263</v>
      </c>
      <c r="BB12" s="23">
        <v>1164.1</v>
      </c>
      <c r="BC12" s="23"/>
      <c r="BD12" s="23">
        <f t="shared" si="17"/>
        <v>0</v>
      </c>
      <c r="BE12" s="24">
        <v>181.7</v>
      </c>
      <c r="BF12" s="23"/>
      <c r="BG12" s="23">
        <f t="shared" si="18"/>
        <v>0</v>
      </c>
      <c r="BH12" s="24">
        <v>8083.6</v>
      </c>
      <c r="BI12" s="23">
        <v>3.6</v>
      </c>
      <c r="BJ12" s="23">
        <f t="shared" si="19"/>
        <v>0.04453461329110792</v>
      </c>
      <c r="BK12" s="23">
        <f t="shared" si="20"/>
        <v>0</v>
      </c>
      <c r="BL12" s="23">
        <f t="shared" si="2"/>
        <v>138.29999999999998</v>
      </c>
      <c r="BM12" s="23" t="e">
        <f t="shared" si="21"/>
        <v>#DIV/0!</v>
      </c>
      <c r="BN12" s="8"/>
      <c r="BO12" s="9"/>
    </row>
    <row r="13" spans="1:67" ht="15" customHeight="1">
      <c r="A13" s="7">
        <v>4</v>
      </c>
      <c r="B13" s="6" t="s">
        <v>33</v>
      </c>
      <c r="C13" s="19">
        <f t="shared" si="3"/>
        <v>4448.4</v>
      </c>
      <c r="D13" s="20">
        <f t="shared" si="4"/>
        <v>217.60000000000002</v>
      </c>
      <c r="E13" s="20">
        <f t="shared" si="5"/>
        <v>4.8916464346731425</v>
      </c>
      <c r="F13" s="21">
        <v>1310.3</v>
      </c>
      <c r="G13" s="20">
        <v>72.3</v>
      </c>
      <c r="H13" s="20">
        <f t="shared" si="6"/>
        <v>5.5178203464855375</v>
      </c>
      <c r="I13" s="21">
        <v>53</v>
      </c>
      <c r="J13" s="20">
        <v>0.6</v>
      </c>
      <c r="K13" s="20">
        <f t="shared" si="0"/>
        <v>1.1320754716981132</v>
      </c>
      <c r="L13" s="27">
        <v>18.5</v>
      </c>
      <c r="M13" s="20"/>
      <c r="N13" s="20">
        <f t="shared" si="7"/>
        <v>0</v>
      </c>
      <c r="O13" s="27">
        <v>59</v>
      </c>
      <c r="P13" s="20">
        <v>0.4</v>
      </c>
      <c r="Q13" s="20">
        <f t="shared" si="8"/>
        <v>0.6779661016949153</v>
      </c>
      <c r="R13" s="27">
        <v>455</v>
      </c>
      <c r="S13" s="20">
        <v>6.5</v>
      </c>
      <c r="T13" s="20">
        <f t="shared" si="22"/>
        <v>1.4285714285714286</v>
      </c>
      <c r="U13" s="20"/>
      <c r="V13" s="20"/>
      <c r="W13" s="20" t="e">
        <f t="shared" si="9"/>
        <v>#DIV/0!</v>
      </c>
      <c r="X13" s="27">
        <v>38</v>
      </c>
      <c r="Y13" s="20"/>
      <c r="Z13" s="20">
        <f t="shared" si="10"/>
        <v>0</v>
      </c>
      <c r="AA13" s="27">
        <v>4.3</v>
      </c>
      <c r="AB13" s="20">
        <v>1.4</v>
      </c>
      <c r="AC13" s="20">
        <f t="shared" si="23"/>
        <v>32.558139534883715</v>
      </c>
      <c r="AD13" s="20"/>
      <c r="AE13" s="20"/>
      <c r="AF13" s="20" t="e">
        <f t="shared" si="11"/>
        <v>#DIV/0!</v>
      </c>
      <c r="AG13" s="20"/>
      <c r="AH13" s="20"/>
      <c r="AI13" s="20" t="e">
        <v>#DIV/0!</v>
      </c>
      <c r="AJ13" s="21">
        <v>3138.1</v>
      </c>
      <c r="AK13" s="20">
        <v>145.3</v>
      </c>
      <c r="AL13" s="20">
        <f t="shared" si="12"/>
        <v>4.630190242503426</v>
      </c>
      <c r="AM13" s="21">
        <v>1632.9</v>
      </c>
      <c r="AN13" s="20">
        <v>136.1</v>
      </c>
      <c r="AO13" s="20">
        <f t="shared" si="13"/>
        <v>8.334864351766795</v>
      </c>
      <c r="AP13" s="21"/>
      <c r="AQ13" s="20"/>
      <c r="AR13" s="20" t="e">
        <f t="shared" si="14"/>
        <v>#DIV/0!</v>
      </c>
      <c r="AS13" s="23">
        <v>4448.4</v>
      </c>
      <c r="AT13" s="23">
        <v>39.7</v>
      </c>
      <c r="AU13" s="23">
        <f t="shared" si="15"/>
        <v>0.8924557144141716</v>
      </c>
      <c r="AV13" s="25">
        <v>1123.7</v>
      </c>
      <c r="AW13" s="23">
        <v>19.5</v>
      </c>
      <c r="AX13" s="23">
        <f t="shared" si="16"/>
        <v>1.7353386135089435</v>
      </c>
      <c r="AY13" s="25">
        <v>1121.7</v>
      </c>
      <c r="AZ13" s="23">
        <v>19.5</v>
      </c>
      <c r="BA13" s="23">
        <f t="shared" si="1"/>
        <v>1.7384327360256753</v>
      </c>
      <c r="BB13" s="23">
        <v>2160.2</v>
      </c>
      <c r="BC13" s="23"/>
      <c r="BD13" s="23">
        <f t="shared" si="17"/>
        <v>0</v>
      </c>
      <c r="BE13" s="24">
        <v>221.9</v>
      </c>
      <c r="BF13" s="23">
        <v>10</v>
      </c>
      <c r="BG13" s="23">
        <f t="shared" si="18"/>
        <v>4.506534474988733</v>
      </c>
      <c r="BH13" s="24">
        <v>820.8</v>
      </c>
      <c r="BI13" s="23">
        <v>8</v>
      </c>
      <c r="BJ13" s="23">
        <f t="shared" si="19"/>
        <v>0.9746588693957117</v>
      </c>
      <c r="BK13" s="23">
        <f t="shared" si="20"/>
        <v>0</v>
      </c>
      <c r="BL13" s="23">
        <f t="shared" si="2"/>
        <v>177.90000000000003</v>
      </c>
      <c r="BM13" s="23" t="e">
        <f>BL13/BK13*100</f>
        <v>#DIV/0!</v>
      </c>
      <c r="BN13" s="8"/>
      <c r="BO13" s="9"/>
    </row>
    <row r="14" spans="1:67" ht="15">
      <c r="A14" s="7">
        <v>5</v>
      </c>
      <c r="B14" s="6" t="s">
        <v>34</v>
      </c>
      <c r="C14" s="19">
        <f t="shared" si="3"/>
        <v>26595</v>
      </c>
      <c r="D14" s="20">
        <f t="shared" si="4"/>
        <v>870.7</v>
      </c>
      <c r="E14" s="20">
        <f t="shared" si="5"/>
        <v>3.2739236698627563</v>
      </c>
      <c r="F14" s="21">
        <v>4791.6</v>
      </c>
      <c r="G14" s="20">
        <v>362.3</v>
      </c>
      <c r="H14" s="20">
        <f t="shared" si="6"/>
        <v>7.561148676851157</v>
      </c>
      <c r="I14" s="21">
        <v>1500</v>
      </c>
      <c r="J14" s="20">
        <v>76.8</v>
      </c>
      <c r="K14" s="20">
        <f t="shared" si="0"/>
        <v>5.119999999999999</v>
      </c>
      <c r="L14" s="27">
        <v>1</v>
      </c>
      <c r="M14" s="20"/>
      <c r="N14" s="20">
        <f t="shared" si="7"/>
        <v>0</v>
      </c>
      <c r="O14" s="27">
        <v>725</v>
      </c>
      <c r="P14" s="20">
        <v>125.6</v>
      </c>
      <c r="Q14" s="20">
        <f t="shared" si="8"/>
        <v>17.324137931034482</v>
      </c>
      <c r="R14" s="27" t="s">
        <v>41</v>
      </c>
      <c r="S14" s="20">
        <v>20.5</v>
      </c>
      <c r="T14" s="20" t="e">
        <f t="shared" si="22"/>
        <v>#VALUE!</v>
      </c>
      <c r="U14" s="20"/>
      <c r="V14" s="20"/>
      <c r="W14" s="20" t="e">
        <f t="shared" si="9"/>
        <v>#DIV/0!</v>
      </c>
      <c r="X14" s="27">
        <v>72</v>
      </c>
      <c r="Y14" s="20">
        <v>20</v>
      </c>
      <c r="Z14" s="20">
        <f t="shared" si="10"/>
        <v>27.77777777777778</v>
      </c>
      <c r="AA14" s="27"/>
      <c r="AB14" s="20"/>
      <c r="AC14" s="20" t="e">
        <f t="shared" si="23"/>
        <v>#DIV/0!</v>
      </c>
      <c r="AD14" s="20"/>
      <c r="AE14" s="20"/>
      <c r="AF14" s="20" t="e">
        <f t="shared" si="11"/>
        <v>#DIV/0!</v>
      </c>
      <c r="AG14" s="20"/>
      <c r="AH14" s="20"/>
      <c r="AI14" s="20" t="e">
        <v>#DIV/0!</v>
      </c>
      <c r="AJ14" s="21">
        <v>21803.4</v>
      </c>
      <c r="AK14" s="20">
        <v>508.4</v>
      </c>
      <c r="AL14" s="20">
        <f t="shared" si="12"/>
        <v>2.3317464248695154</v>
      </c>
      <c r="AM14" s="21">
        <v>5872.4</v>
      </c>
      <c r="AN14" s="20">
        <v>489.4</v>
      </c>
      <c r="AO14" s="20">
        <f t="shared" si="13"/>
        <v>8.333900960425039</v>
      </c>
      <c r="AP14" s="21"/>
      <c r="AQ14" s="20"/>
      <c r="AR14" s="20" t="e">
        <f t="shared" si="14"/>
        <v>#DIV/0!</v>
      </c>
      <c r="AS14" s="23">
        <v>26595</v>
      </c>
      <c r="AT14" s="23">
        <v>174</v>
      </c>
      <c r="AU14" s="23">
        <f t="shared" si="15"/>
        <v>0.6542583192329385</v>
      </c>
      <c r="AV14" s="25">
        <v>2288.5</v>
      </c>
      <c r="AW14" s="23">
        <v>30.8</v>
      </c>
      <c r="AX14" s="23">
        <f t="shared" si="16"/>
        <v>1.345859733449858</v>
      </c>
      <c r="AY14" s="24">
        <v>2238.5</v>
      </c>
      <c r="AZ14" s="23">
        <v>30.8</v>
      </c>
      <c r="BA14" s="23">
        <f t="shared" si="1"/>
        <v>1.375921375921376</v>
      </c>
      <c r="BB14" s="23">
        <v>3955.5</v>
      </c>
      <c r="BC14" s="23"/>
      <c r="BD14" s="23">
        <f t="shared" si="17"/>
        <v>0</v>
      </c>
      <c r="BE14" s="24">
        <v>18867.2</v>
      </c>
      <c r="BF14" s="23">
        <v>137.7</v>
      </c>
      <c r="BG14" s="23">
        <f t="shared" si="18"/>
        <v>0.7298380257801899</v>
      </c>
      <c r="BH14" s="24">
        <v>1260.2</v>
      </c>
      <c r="BI14" s="23"/>
      <c r="BJ14" s="23">
        <f t="shared" si="19"/>
        <v>0</v>
      </c>
      <c r="BK14" s="23">
        <f t="shared" si="20"/>
        <v>0</v>
      </c>
      <c r="BL14" s="23">
        <f t="shared" si="2"/>
        <v>696.7</v>
      </c>
      <c r="BM14" s="23" t="e">
        <f t="shared" si="21"/>
        <v>#DIV/0!</v>
      </c>
      <c r="BN14" s="8"/>
      <c r="BO14" s="9"/>
    </row>
    <row r="15" spans="1:67" ht="15">
      <c r="A15" s="7">
        <v>6</v>
      </c>
      <c r="B15" s="6" t="s">
        <v>35</v>
      </c>
      <c r="C15" s="19">
        <f t="shared" si="3"/>
        <v>5345.4</v>
      </c>
      <c r="D15" s="20">
        <f t="shared" si="4"/>
        <v>302.3</v>
      </c>
      <c r="E15" s="20">
        <f t="shared" si="5"/>
        <v>5.655329816290643</v>
      </c>
      <c r="F15" s="21">
        <v>1743.8</v>
      </c>
      <c r="G15" s="20">
        <v>143.5</v>
      </c>
      <c r="H15" s="20">
        <f t="shared" si="6"/>
        <v>8.229154719577933</v>
      </c>
      <c r="I15" s="21">
        <v>42</v>
      </c>
      <c r="J15" s="20">
        <v>0.8</v>
      </c>
      <c r="K15" s="20">
        <f t="shared" si="0"/>
        <v>1.9047619047619049</v>
      </c>
      <c r="L15" s="27">
        <v>4</v>
      </c>
      <c r="M15" s="20"/>
      <c r="N15" s="20">
        <f t="shared" si="7"/>
        <v>0</v>
      </c>
      <c r="O15" s="27">
        <v>90</v>
      </c>
      <c r="P15" s="20"/>
      <c r="Q15" s="20">
        <f t="shared" si="8"/>
        <v>0</v>
      </c>
      <c r="R15" s="27">
        <v>495</v>
      </c>
      <c r="S15" s="20">
        <v>4.4</v>
      </c>
      <c r="T15" s="20">
        <f t="shared" si="22"/>
        <v>0.8888888888888888</v>
      </c>
      <c r="U15" s="20"/>
      <c r="V15" s="20"/>
      <c r="W15" s="20" t="e">
        <f t="shared" si="9"/>
        <v>#DIV/0!</v>
      </c>
      <c r="X15" s="27">
        <v>317.6</v>
      </c>
      <c r="Y15" s="20">
        <v>49.7</v>
      </c>
      <c r="Z15" s="20">
        <f t="shared" si="10"/>
        <v>15.648614609571787</v>
      </c>
      <c r="AA15" s="27"/>
      <c r="AB15" s="29">
        <v>12.2</v>
      </c>
      <c r="AC15" s="20" t="e">
        <f t="shared" si="23"/>
        <v>#DIV/0!</v>
      </c>
      <c r="AD15" s="20"/>
      <c r="AE15" s="20"/>
      <c r="AF15" s="20" t="e">
        <f t="shared" si="11"/>
        <v>#DIV/0!</v>
      </c>
      <c r="AG15" s="20"/>
      <c r="AH15" s="20"/>
      <c r="AI15" s="20" t="e">
        <v>#DIV/0!</v>
      </c>
      <c r="AJ15" s="21">
        <v>3601.6</v>
      </c>
      <c r="AK15" s="20">
        <v>158.8</v>
      </c>
      <c r="AL15" s="20">
        <f t="shared" si="12"/>
        <v>4.409151488227455</v>
      </c>
      <c r="AM15" s="21">
        <v>1795.6</v>
      </c>
      <c r="AN15" s="20">
        <v>149.6</v>
      </c>
      <c r="AO15" s="20">
        <f t="shared" si="13"/>
        <v>8.33147694364001</v>
      </c>
      <c r="AP15" s="21"/>
      <c r="AQ15" s="20"/>
      <c r="AR15" s="20" t="e">
        <f t="shared" si="14"/>
        <v>#DIV/0!</v>
      </c>
      <c r="AS15" s="23">
        <v>5345.4</v>
      </c>
      <c r="AT15" s="23">
        <v>38.3</v>
      </c>
      <c r="AU15" s="23">
        <f t="shared" si="15"/>
        <v>0.7165039099038426</v>
      </c>
      <c r="AV15" s="25">
        <v>1336.5</v>
      </c>
      <c r="AW15" s="23">
        <v>25.3</v>
      </c>
      <c r="AX15" s="23">
        <f t="shared" si="16"/>
        <v>1.8930041152263373</v>
      </c>
      <c r="AY15" s="24">
        <v>1334.5</v>
      </c>
      <c r="AZ15" s="23">
        <v>25.3</v>
      </c>
      <c r="BA15" s="23">
        <f t="shared" si="1"/>
        <v>1.8958411390033723</v>
      </c>
      <c r="BB15" s="23">
        <v>2547.6</v>
      </c>
      <c r="BC15" s="23"/>
      <c r="BD15" s="23">
        <f t="shared" si="17"/>
        <v>0</v>
      </c>
      <c r="BE15" s="24">
        <v>565.4</v>
      </c>
      <c r="BF15" s="23">
        <v>10</v>
      </c>
      <c r="BG15" s="23">
        <f t="shared" si="18"/>
        <v>1.7686593562079946</v>
      </c>
      <c r="BH15" s="24">
        <v>774.2</v>
      </c>
      <c r="BI15" s="23"/>
      <c r="BJ15" s="23">
        <f t="shared" si="19"/>
        <v>0</v>
      </c>
      <c r="BK15" s="23">
        <f t="shared" si="20"/>
        <v>0</v>
      </c>
      <c r="BL15" s="23">
        <f t="shared" si="2"/>
        <v>264</v>
      </c>
      <c r="BM15" s="23" t="e">
        <f t="shared" si="21"/>
        <v>#DIV/0!</v>
      </c>
      <c r="BN15" s="8"/>
      <c r="BO15" s="9"/>
    </row>
    <row r="16" spans="1:67" ht="15">
      <c r="A16" s="7">
        <v>7</v>
      </c>
      <c r="B16" s="6" t="s">
        <v>36</v>
      </c>
      <c r="C16" s="19">
        <f t="shared" si="3"/>
        <v>3505.8999999999996</v>
      </c>
      <c r="D16" s="20">
        <f t="shared" si="4"/>
        <v>192.5</v>
      </c>
      <c r="E16" s="20">
        <f t="shared" si="5"/>
        <v>5.490744174106506</v>
      </c>
      <c r="F16" s="21">
        <v>1031.3</v>
      </c>
      <c r="G16" s="20">
        <v>62.6</v>
      </c>
      <c r="H16" s="20">
        <f t="shared" si="6"/>
        <v>6.070008726849608</v>
      </c>
      <c r="I16" s="21">
        <v>27</v>
      </c>
      <c r="J16" s="20">
        <v>-0.1</v>
      </c>
      <c r="K16" s="20">
        <f t="shared" si="0"/>
        <v>-0.3703703703703704</v>
      </c>
      <c r="L16" s="27"/>
      <c r="M16" s="20"/>
      <c r="N16" s="20" t="e">
        <f t="shared" si="7"/>
        <v>#DIV/0!</v>
      </c>
      <c r="O16" s="27">
        <v>46</v>
      </c>
      <c r="P16" s="20">
        <v>0.5</v>
      </c>
      <c r="Q16" s="20">
        <f t="shared" si="8"/>
        <v>1.0869565217391304</v>
      </c>
      <c r="R16" s="27">
        <v>339.5</v>
      </c>
      <c r="S16" s="20">
        <v>2.4</v>
      </c>
      <c r="T16" s="20">
        <f t="shared" si="22"/>
        <v>0.7069219440353461</v>
      </c>
      <c r="U16" s="20"/>
      <c r="V16" s="20"/>
      <c r="W16" s="20" t="e">
        <f t="shared" si="9"/>
        <v>#DIV/0!</v>
      </c>
      <c r="X16" s="27">
        <v>43</v>
      </c>
      <c r="Y16" s="20">
        <v>8.6</v>
      </c>
      <c r="Z16" s="20">
        <f t="shared" si="10"/>
        <v>20</v>
      </c>
      <c r="AA16" s="27">
        <v>40</v>
      </c>
      <c r="AB16" s="20"/>
      <c r="AC16" s="20">
        <f t="shared" si="23"/>
        <v>0</v>
      </c>
      <c r="AD16" s="20"/>
      <c r="AE16" s="20"/>
      <c r="AF16" s="20" t="e">
        <f t="shared" si="11"/>
        <v>#DIV/0!</v>
      </c>
      <c r="AG16" s="20"/>
      <c r="AH16" s="20"/>
      <c r="AI16" s="20" t="e">
        <v>#DIV/0!</v>
      </c>
      <c r="AJ16" s="21">
        <v>2474.6</v>
      </c>
      <c r="AK16" s="20">
        <v>129.9</v>
      </c>
      <c r="AL16" s="20">
        <f t="shared" si="12"/>
        <v>5.24933322557181</v>
      </c>
      <c r="AM16" s="21">
        <v>1448</v>
      </c>
      <c r="AN16" s="20">
        <v>120.7</v>
      </c>
      <c r="AO16" s="20">
        <f t="shared" si="13"/>
        <v>8.335635359116022</v>
      </c>
      <c r="AP16" s="21"/>
      <c r="AQ16" s="20"/>
      <c r="AR16" s="20" t="e">
        <f t="shared" si="14"/>
        <v>#DIV/0!</v>
      </c>
      <c r="AS16" s="23">
        <v>3505.9</v>
      </c>
      <c r="AT16" s="23">
        <v>27</v>
      </c>
      <c r="AU16" s="23">
        <f t="shared" si="15"/>
        <v>0.7701303516928606</v>
      </c>
      <c r="AV16" s="25">
        <v>1238</v>
      </c>
      <c r="AW16" s="23">
        <v>24.8</v>
      </c>
      <c r="AX16" s="23">
        <f t="shared" si="16"/>
        <v>2.003231017770598</v>
      </c>
      <c r="AY16" s="24">
        <v>1236</v>
      </c>
      <c r="AZ16" s="23">
        <v>24.8</v>
      </c>
      <c r="BA16" s="23">
        <f t="shared" si="1"/>
        <v>2.0064724919093853</v>
      </c>
      <c r="BB16" s="23">
        <v>1498.8</v>
      </c>
      <c r="BC16" s="23"/>
      <c r="BD16" s="23">
        <f t="shared" si="17"/>
        <v>0</v>
      </c>
      <c r="BE16" s="24">
        <v>60</v>
      </c>
      <c r="BF16" s="23"/>
      <c r="BG16" s="23">
        <f t="shared" si="18"/>
        <v>0</v>
      </c>
      <c r="BH16" s="24">
        <v>587.3</v>
      </c>
      <c r="BI16" s="23"/>
      <c r="BJ16" s="23">
        <f t="shared" si="19"/>
        <v>0</v>
      </c>
      <c r="BK16" s="23">
        <f t="shared" si="20"/>
        <v>0</v>
      </c>
      <c r="BL16" s="23">
        <f t="shared" si="2"/>
        <v>165.5</v>
      </c>
      <c r="BM16" s="23" t="e">
        <f t="shared" si="21"/>
        <v>#DIV/0!</v>
      </c>
      <c r="BN16" s="8"/>
      <c r="BO16" s="9"/>
    </row>
    <row r="17" spans="1:67" ht="15" customHeight="1">
      <c r="A17" s="7">
        <v>8</v>
      </c>
      <c r="B17" s="6" t="s">
        <v>37</v>
      </c>
      <c r="C17" s="19">
        <f t="shared" si="3"/>
        <v>4027.5</v>
      </c>
      <c r="D17" s="20">
        <f t="shared" si="4"/>
        <v>197.79999999999998</v>
      </c>
      <c r="E17" s="20">
        <f t="shared" si="5"/>
        <v>4.911235257603972</v>
      </c>
      <c r="F17" s="21">
        <v>1229.9</v>
      </c>
      <c r="G17" s="20">
        <v>65.6</v>
      </c>
      <c r="H17" s="20">
        <f t="shared" si="6"/>
        <v>5.333766972924627</v>
      </c>
      <c r="I17" s="21">
        <v>70</v>
      </c>
      <c r="J17" s="20">
        <v>3.5</v>
      </c>
      <c r="K17" s="20">
        <f t="shared" si="0"/>
        <v>5</v>
      </c>
      <c r="L17" s="27"/>
      <c r="M17" s="20"/>
      <c r="N17" s="20" t="e">
        <f t="shared" si="7"/>
        <v>#DIV/0!</v>
      </c>
      <c r="O17" s="27">
        <v>131</v>
      </c>
      <c r="P17" s="20">
        <v>0.1</v>
      </c>
      <c r="Q17" s="20">
        <f t="shared" si="8"/>
        <v>0.07633587786259542</v>
      </c>
      <c r="R17" s="27">
        <v>355</v>
      </c>
      <c r="S17" s="20">
        <v>1.6</v>
      </c>
      <c r="T17" s="20">
        <f t="shared" si="22"/>
        <v>0.4507042253521127</v>
      </c>
      <c r="U17" s="20"/>
      <c r="V17" s="20"/>
      <c r="W17" s="20" t="e">
        <f t="shared" si="9"/>
        <v>#DIV/0!</v>
      </c>
      <c r="X17" s="27">
        <v>37</v>
      </c>
      <c r="Y17" s="20"/>
      <c r="Z17" s="20">
        <f t="shared" si="10"/>
        <v>0</v>
      </c>
      <c r="AA17" s="27">
        <v>40</v>
      </c>
      <c r="AB17" s="20">
        <v>3.3</v>
      </c>
      <c r="AC17" s="20">
        <f t="shared" si="23"/>
        <v>8.249999999999998</v>
      </c>
      <c r="AD17" s="20"/>
      <c r="AE17" s="20"/>
      <c r="AF17" s="20" t="e">
        <f t="shared" si="11"/>
        <v>#DIV/0!</v>
      </c>
      <c r="AG17" s="20"/>
      <c r="AH17" s="20"/>
      <c r="AI17" s="20" t="e">
        <v>#DIV/0!</v>
      </c>
      <c r="AJ17" s="21">
        <v>2797.6</v>
      </c>
      <c r="AK17" s="20">
        <v>132.2</v>
      </c>
      <c r="AL17" s="20">
        <f t="shared" si="12"/>
        <v>4.7254789819845575</v>
      </c>
      <c r="AM17" s="21">
        <v>1476.3</v>
      </c>
      <c r="AN17" s="20">
        <v>123</v>
      </c>
      <c r="AO17" s="20">
        <f t="shared" si="13"/>
        <v>8.33163991058728</v>
      </c>
      <c r="AP17" s="21"/>
      <c r="AQ17" s="20"/>
      <c r="AR17" s="20" t="e">
        <f t="shared" si="14"/>
        <v>#DIV/0!</v>
      </c>
      <c r="AS17" s="23">
        <v>4027.5</v>
      </c>
      <c r="AT17" s="23">
        <v>20.2</v>
      </c>
      <c r="AU17" s="23">
        <f t="shared" si="15"/>
        <v>0.5015518311607697</v>
      </c>
      <c r="AV17" s="25">
        <v>1178.6</v>
      </c>
      <c r="AW17" s="23">
        <v>18</v>
      </c>
      <c r="AX17" s="23">
        <f t="shared" si="16"/>
        <v>1.527235703376888</v>
      </c>
      <c r="AY17" s="24">
        <v>1176.6</v>
      </c>
      <c r="AZ17" s="23">
        <v>18</v>
      </c>
      <c r="BA17" s="23">
        <f t="shared" si="1"/>
        <v>1.529831718510964</v>
      </c>
      <c r="BB17" s="23">
        <v>1813</v>
      </c>
      <c r="BC17" s="23"/>
      <c r="BD17" s="23">
        <f t="shared" si="17"/>
        <v>0</v>
      </c>
      <c r="BE17" s="24">
        <v>113</v>
      </c>
      <c r="BF17" s="23"/>
      <c r="BG17" s="23">
        <f t="shared" si="18"/>
        <v>0</v>
      </c>
      <c r="BH17" s="24">
        <v>801.2</v>
      </c>
      <c r="BI17" s="23"/>
      <c r="BJ17" s="23">
        <f t="shared" si="19"/>
        <v>0</v>
      </c>
      <c r="BK17" s="23">
        <f t="shared" si="20"/>
        <v>0</v>
      </c>
      <c r="BL17" s="23">
        <f t="shared" si="2"/>
        <v>177.6</v>
      </c>
      <c r="BM17" s="23" t="e">
        <f t="shared" si="21"/>
        <v>#DIV/0!</v>
      </c>
      <c r="BN17" s="8"/>
      <c r="BO17" s="9"/>
    </row>
    <row r="18" spans="1:67" ht="15">
      <c r="A18" s="7">
        <v>9</v>
      </c>
      <c r="B18" s="6" t="s">
        <v>38</v>
      </c>
      <c r="C18" s="19">
        <f t="shared" si="3"/>
        <v>5121.4</v>
      </c>
      <c r="D18" s="20">
        <f t="shared" si="4"/>
        <v>297.8</v>
      </c>
      <c r="E18" s="20">
        <f t="shared" si="5"/>
        <v>5.814816261178585</v>
      </c>
      <c r="F18" s="21">
        <v>1506.2</v>
      </c>
      <c r="G18" s="20">
        <v>110.3</v>
      </c>
      <c r="H18" s="20">
        <f t="shared" si="6"/>
        <v>7.323064666047005</v>
      </c>
      <c r="I18" s="21">
        <v>38</v>
      </c>
      <c r="J18" s="20">
        <v>0.9</v>
      </c>
      <c r="K18" s="20">
        <f t="shared" si="0"/>
        <v>2.368421052631579</v>
      </c>
      <c r="L18" s="27">
        <v>6</v>
      </c>
      <c r="M18" s="20"/>
      <c r="N18" s="20">
        <f t="shared" si="7"/>
        <v>0</v>
      </c>
      <c r="O18" s="27">
        <v>118</v>
      </c>
      <c r="P18" s="20">
        <v>1.3</v>
      </c>
      <c r="Q18" s="20">
        <f t="shared" si="8"/>
        <v>1.1016949152542372</v>
      </c>
      <c r="R18" s="27">
        <v>391</v>
      </c>
      <c r="S18" s="20">
        <v>3.8</v>
      </c>
      <c r="T18" s="20">
        <f t="shared" si="22"/>
        <v>0.9718670076726342</v>
      </c>
      <c r="U18" s="20"/>
      <c r="V18" s="20"/>
      <c r="W18" s="20" t="e">
        <f t="shared" si="9"/>
        <v>#DIV/0!</v>
      </c>
      <c r="X18" s="27">
        <v>250</v>
      </c>
      <c r="Y18" s="20">
        <v>37.2</v>
      </c>
      <c r="Z18" s="20">
        <f t="shared" si="10"/>
        <v>14.88</v>
      </c>
      <c r="AA18" s="27">
        <v>17</v>
      </c>
      <c r="AB18" s="20">
        <v>1.7</v>
      </c>
      <c r="AC18" s="20">
        <f t="shared" si="23"/>
        <v>10</v>
      </c>
      <c r="AD18" s="20"/>
      <c r="AE18" s="20"/>
      <c r="AF18" s="20" t="e">
        <f t="shared" si="11"/>
        <v>#DIV/0!</v>
      </c>
      <c r="AG18" s="20"/>
      <c r="AH18" s="20"/>
      <c r="AI18" s="20" t="e">
        <v>#DIV/0!</v>
      </c>
      <c r="AJ18" s="21">
        <v>3615.2</v>
      </c>
      <c r="AK18" s="20">
        <v>187.5</v>
      </c>
      <c r="AL18" s="20">
        <f t="shared" si="12"/>
        <v>5.186435052002656</v>
      </c>
      <c r="AM18" s="21">
        <v>2139.7</v>
      </c>
      <c r="AN18" s="20">
        <v>178.3</v>
      </c>
      <c r="AO18" s="20">
        <f t="shared" si="13"/>
        <v>8.332943870636072</v>
      </c>
      <c r="AP18" s="21"/>
      <c r="AQ18" s="20"/>
      <c r="AR18" s="20" t="e">
        <f t="shared" si="14"/>
        <v>#DIV/0!</v>
      </c>
      <c r="AS18" s="23">
        <v>5121.4</v>
      </c>
      <c r="AT18" s="23">
        <v>21.3</v>
      </c>
      <c r="AU18" s="23">
        <f t="shared" si="15"/>
        <v>0.41590190182372017</v>
      </c>
      <c r="AV18" s="25">
        <v>1370.2</v>
      </c>
      <c r="AW18" s="23">
        <v>19.1</v>
      </c>
      <c r="AX18" s="23">
        <f t="shared" si="16"/>
        <v>1.393957086556707</v>
      </c>
      <c r="AY18" s="24">
        <v>1368.2</v>
      </c>
      <c r="AZ18" s="23">
        <v>19.1</v>
      </c>
      <c r="BA18" s="23">
        <f t="shared" si="1"/>
        <v>1.3959947376114603</v>
      </c>
      <c r="BB18" s="23">
        <v>2114.2</v>
      </c>
      <c r="BC18" s="23"/>
      <c r="BD18" s="23">
        <f t="shared" si="17"/>
        <v>0</v>
      </c>
      <c r="BE18" s="24">
        <v>391.6</v>
      </c>
      <c r="BF18" s="23"/>
      <c r="BG18" s="23">
        <f t="shared" si="18"/>
        <v>0</v>
      </c>
      <c r="BH18" s="24">
        <v>960.2</v>
      </c>
      <c r="BI18" s="23"/>
      <c r="BJ18" s="23">
        <f t="shared" si="19"/>
        <v>0</v>
      </c>
      <c r="BK18" s="23">
        <f t="shared" si="20"/>
        <v>0</v>
      </c>
      <c r="BL18" s="23">
        <f t="shared" si="2"/>
        <v>276.5</v>
      </c>
      <c r="BM18" s="23" t="e">
        <f t="shared" si="21"/>
        <v>#DIV/0!</v>
      </c>
      <c r="BN18" s="8"/>
      <c r="BO18" s="9"/>
    </row>
    <row r="19" spans="1:67" ht="15">
      <c r="A19" s="7">
        <v>10</v>
      </c>
      <c r="B19" s="6" t="s">
        <v>39</v>
      </c>
      <c r="C19" s="19">
        <f t="shared" si="3"/>
        <v>2270</v>
      </c>
      <c r="D19" s="20">
        <f t="shared" si="4"/>
        <v>117.5</v>
      </c>
      <c r="E19" s="20">
        <f t="shared" si="5"/>
        <v>5.176211453744493</v>
      </c>
      <c r="F19" s="21">
        <v>644.8</v>
      </c>
      <c r="G19" s="20">
        <v>34.8</v>
      </c>
      <c r="H19" s="20">
        <f t="shared" si="6"/>
        <v>5.397022332506204</v>
      </c>
      <c r="I19" s="21">
        <v>8</v>
      </c>
      <c r="J19" s="20">
        <v>0.8</v>
      </c>
      <c r="K19" s="20">
        <f t="shared" si="0"/>
        <v>10</v>
      </c>
      <c r="L19" s="27">
        <v>5</v>
      </c>
      <c r="M19" s="20"/>
      <c r="N19" s="20">
        <f t="shared" si="7"/>
        <v>0</v>
      </c>
      <c r="O19" s="27">
        <v>40</v>
      </c>
      <c r="P19" s="20">
        <v>0.4</v>
      </c>
      <c r="Q19" s="20">
        <f t="shared" si="8"/>
        <v>1</v>
      </c>
      <c r="R19" s="27">
        <v>142</v>
      </c>
      <c r="S19" s="20">
        <v>3.5</v>
      </c>
      <c r="T19" s="20">
        <f t="shared" si="22"/>
        <v>2.464788732394366</v>
      </c>
      <c r="U19" s="20"/>
      <c r="V19" s="20"/>
      <c r="W19" s="20" t="e">
        <f t="shared" si="9"/>
        <v>#DIV/0!</v>
      </c>
      <c r="X19" s="27">
        <v>130</v>
      </c>
      <c r="Y19" s="20"/>
      <c r="Z19" s="20">
        <f t="shared" si="10"/>
        <v>0</v>
      </c>
      <c r="AA19" s="27">
        <v>13</v>
      </c>
      <c r="AB19" s="20">
        <v>0.7</v>
      </c>
      <c r="AC19" s="20">
        <f t="shared" si="23"/>
        <v>5.384615384615384</v>
      </c>
      <c r="AD19" s="20"/>
      <c r="AE19" s="20"/>
      <c r="AF19" s="20" t="e">
        <f t="shared" si="11"/>
        <v>#DIV/0!</v>
      </c>
      <c r="AG19" s="20"/>
      <c r="AH19" s="20"/>
      <c r="AI19" s="20" t="e">
        <v>#DIV/0!</v>
      </c>
      <c r="AJ19" s="21">
        <v>1625.2</v>
      </c>
      <c r="AK19" s="20">
        <v>82.7</v>
      </c>
      <c r="AL19" s="20">
        <f t="shared" si="12"/>
        <v>5.0886044794486835</v>
      </c>
      <c r="AM19" s="21">
        <v>882.7</v>
      </c>
      <c r="AN19" s="20">
        <v>73.6</v>
      </c>
      <c r="AO19" s="20">
        <f t="shared" si="13"/>
        <v>8.33805369887844</v>
      </c>
      <c r="AP19" s="21">
        <v>130</v>
      </c>
      <c r="AQ19" s="20"/>
      <c r="AR19" s="20">
        <f t="shared" si="14"/>
        <v>0</v>
      </c>
      <c r="AS19" s="23">
        <v>2270</v>
      </c>
      <c r="AT19" s="23">
        <v>146.9</v>
      </c>
      <c r="AU19" s="23">
        <f t="shared" si="15"/>
        <v>6.47136563876652</v>
      </c>
      <c r="AV19" s="25">
        <v>911.1</v>
      </c>
      <c r="AW19" s="23">
        <v>13.6</v>
      </c>
      <c r="AX19" s="23">
        <f t="shared" si="16"/>
        <v>1.4927011305015914</v>
      </c>
      <c r="AY19" s="24">
        <v>909.1</v>
      </c>
      <c r="AZ19" s="23">
        <v>13.6</v>
      </c>
      <c r="BA19" s="23">
        <f t="shared" si="1"/>
        <v>1.4959850401495984</v>
      </c>
      <c r="BB19" s="23">
        <v>814.6</v>
      </c>
      <c r="BC19" s="23"/>
      <c r="BD19" s="23">
        <f t="shared" si="17"/>
        <v>0</v>
      </c>
      <c r="BE19" s="24">
        <v>75</v>
      </c>
      <c r="BF19" s="23"/>
      <c r="BG19" s="23">
        <f t="shared" si="18"/>
        <v>0</v>
      </c>
      <c r="BH19" s="24">
        <v>347.6</v>
      </c>
      <c r="BI19" s="23">
        <v>131.2</v>
      </c>
      <c r="BJ19" s="23">
        <f t="shared" si="19"/>
        <v>37.74453394706559</v>
      </c>
      <c r="BK19" s="23">
        <f t="shared" si="20"/>
        <v>0</v>
      </c>
      <c r="BL19" s="23">
        <f t="shared" si="2"/>
        <v>-29.400000000000006</v>
      </c>
      <c r="BM19" s="23" t="e">
        <f t="shared" si="21"/>
        <v>#DIV/0!</v>
      </c>
      <c r="BN19" s="8"/>
      <c r="BO19" s="9"/>
    </row>
    <row r="20" spans="1:67" ht="14.25" customHeight="1">
      <c r="A20" s="48" t="s">
        <v>20</v>
      </c>
      <c r="B20" s="49"/>
      <c r="C20" s="19">
        <f>SUM(C10:C19)</f>
        <v>73237.29999999999</v>
      </c>
      <c r="D20" s="20">
        <f t="shared" si="4"/>
        <v>2995.6000000000004</v>
      </c>
      <c r="E20" s="22">
        <f>D20/C20*100</f>
        <v>4.090265479475623</v>
      </c>
      <c r="F20" s="22">
        <f>SUM(F10:F19)</f>
        <v>16359.999999999998</v>
      </c>
      <c r="G20" s="22">
        <f>SUM(G10:G19)</f>
        <v>1056.4</v>
      </c>
      <c r="H20" s="22">
        <f>G20/F20*100</f>
        <v>6.457212713936432</v>
      </c>
      <c r="I20" s="22">
        <f>SUM(I10:I19)</f>
        <v>2061</v>
      </c>
      <c r="J20" s="22">
        <f>SUM(J10:J19)</f>
        <v>96.8</v>
      </c>
      <c r="K20" s="20">
        <f t="shared" si="0"/>
        <v>4.696749150897622</v>
      </c>
      <c r="L20" s="22">
        <f>SUM(L10:L19)</f>
        <v>40.5</v>
      </c>
      <c r="M20" s="22">
        <f>SUM(M10:M19)</f>
        <v>5</v>
      </c>
      <c r="N20" s="22">
        <f>M20/L20*100</f>
        <v>12.345679012345679</v>
      </c>
      <c r="O20" s="22">
        <f>SUM(O10:O19)</f>
        <v>1513</v>
      </c>
      <c r="P20" s="22">
        <f>SUM(P10:P19)</f>
        <v>148.9</v>
      </c>
      <c r="Q20" s="22">
        <f>P20/O20*100</f>
        <v>9.84137475214805</v>
      </c>
      <c r="R20" s="22">
        <f>SUM(R10:R19)</f>
        <v>3658.5</v>
      </c>
      <c r="S20" s="22">
        <f>SUM(S10:S19)</f>
        <v>57.099999999999994</v>
      </c>
      <c r="T20" s="22">
        <f>S20/R20*100</f>
        <v>1.5607489408227415</v>
      </c>
      <c r="U20" s="22">
        <f>SUM(U10:U19)</f>
        <v>0</v>
      </c>
      <c r="V20" s="22">
        <f>SUM(V10:V19)</f>
        <v>0</v>
      </c>
      <c r="W20" s="22" t="e">
        <f>V20/U20*100</f>
        <v>#DIV/0!</v>
      </c>
      <c r="X20" s="22" t="s">
        <v>42</v>
      </c>
      <c r="Y20" s="22">
        <f>SUM(Y10:Y19)</f>
        <v>115.5</v>
      </c>
      <c r="Z20" s="20" t="e">
        <f t="shared" si="10"/>
        <v>#VALUE!</v>
      </c>
      <c r="AA20" s="22">
        <f>SUM(AA10:AA19)</f>
        <v>154.3</v>
      </c>
      <c r="AB20" s="22">
        <f>SUM(AB10:AB19)</f>
        <v>23.4</v>
      </c>
      <c r="AC20" s="20">
        <f t="shared" si="23"/>
        <v>15.165262475696691</v>
      </c>
      <c r="AD20" s="22">
        <f>SUM(AD10:AD19)</f>
        <v>0</v>
      </c>
      <c r="AE20" s="22">
        <f>SUM(AE10:AE19)</f>
        <v>0</v>
      </c>
      <c r="AF20" s="20" t="e">
        <f t="shared" si="11"/>
        <v>#DIV/0!</v>
      </c>
      <c r="AG20" s="22">
        <f>SUM(AG10:AG19)</f>
        <v>0</v>
      </c>
      <c r="AH20" s="22">
        <f>SUM(AH10:AH19)</f>
        <v>0</v>
      </c>
      <c r="AI20" s="20" t="e">
        <v>#DIV/0!</v>
      </c>
      <c r="AJ20" s="21">
        <f>AJ10+AJ11+AJ12+AJ13+AJ14+AJ15+AJ16+AJ17+AJ18+AJ19</f>
        <v>56877.29999999999</v>
      </c>
      <c r="AK20" s="22">
        <f>SUM(AK10:AK19)</f>
        <v>1939.2</v>
      </c>
      <c r="AL20" s="22">
        <f>AK20/AJ20*100</f>
        <v>3.4094445411438317</v>
      </c>
      <c r="AM20" s="22">
        <f>SUM(AM10:AM19)</f>
        <v>22048.8</v>
      </c>
      <c r="AN20" s="22">
        <f>SUM(AN10:AN19)</f>
        <v>1837.3999999999996</v>
      </c>
      <c r="AO20" s="22">
        <f>AN20/AM20*100</f>
        <v>8.333333333333332</v>
      </c>
      <c r="AP20" s="22">
        <f>SUM(AP10:AP19)</f>
        <v>130</v>
      </c>
      <c r="AQ20" s="22">
        <f>SUM(AQ10:AQ19)</f>
        <v>0</v>
      </c>
      <c r="AR20" s="22">
        <f>AQ20/AP20*100</f>
        <v>0</v>
      </c>
      <c r="AS20" s="26">
        <f>SUM(AS10:AS19)</f>
        <v>73237.29999999999</v>
      </c>
      <c r="AT20" s="26">
        <f>SUM(AT10:AT19)</f>
        <v>582</v>
      </c>
      <c r="AU20" s="26">
        <f>(AT20/AS20)*100</f>
        <v>0.7946770293279519</v>
      </c>
      <c r="AV20" s="26">
        <f>SUM(AV10:AV19)</f>
        <v>13649.900000000001</v>
      </c>
      <c r="AW20" s="26">
        <f>SUM(AW10:AW19)</f>
        <v>224.3</v>
      </c>
      <c r="AX20" s="26">
        <f>AW20/AV20*100</f>
        <v>1.6432354815786194</v>
      </c>
      <c r="AY20" s="26">
        <f>SUM(AY10:AY19)</f>
        <v>13581.900000000001</v>
      </c>
      <c r="AZ20" s="26">
        <f>SUM(AZ10:AZ19)</f>
        <v>224.3</v>
      </c>
      <c r="BA20" s="26">
        <f t="shared" si="1"/>
        <v>1.651462608324314</v>
      </c>
      <c r="BB20" s="26">
        <f>SUM(BB10:BB19)</f>
        <v>19843.6</v>
      </c>
      <c r="BC20" s="26">
        <f>SUM(BC10:BC19)</f>
        <v>0</v>
      </c>
      <c r="BD20" s="26">
        <f>BC20/BB20*100</f>
        <v>0</v>
      </c>
      <c r="BE20" s="26">
        <f>SUM(BE10:BE19)</f>
        <v>21852.5</v>
      </c>
      <c r="BF20" s="26">
        <f>SUM(BF10:BF19)</f>
        <v>178.39999999999998</v>
      </c>
      <c r="BG20" s="26">
        <f>BF20/BE20*100</f>
        <v>0.8163825649239216</v>
      </c>
      <c r="BH20" s="26">
        <f>SUM(BH10:BH19)</f>
        <v>15745.200000000003</v>
      </c>
      <c r="BI20" s="26">
        <f>SUM(BI10:BI19)</f>
        <v>153.2</v>
      </c>
      <c r="BJ20" s="26">
        <f>BI20/BH20*100</f>
        <v>0.9729949444910192</v>
      </c>
      <c r="BK20" s="22">
        <f t="shared" si="20"/>
        <v>0</v>
      </c>
      <c r="BL20" s="26">
        <f>SUM(BL10:BL19)</f>
        <v>2413.6</v>
      </c>
      <c r="BM20" s="26" t="e">
        <f>BL20/BK20*100</f>
        <v>#DIV/0!</v>
      </c>
      <c r="BN20" s="8"/>
      <c r="BO20" s="9"/>
    </row>
    <row r="21" spans="3:65" ht="15" hidden="1">
      <c r="C21" s="13" t="e">
        <f>C20-#REF!</f>
        <v>#REF!</v>
      </c>
      <c r="D21" s="13" t="e">
        <f>D20-#REF!</f>
        <v>#REF!</v>
      </c>
      <c r="E21" s="13" t="e">
        <f>E20-#REF!</f>
        <v>#REF!</v>
      </c>
      <c r="F21" s="13" t="e">
        <f>F20-#REF!</f>
        <v>#REF!</v>
      </c>
      <c r="G21" s="13" t="e">
        <f>G20-#REF!</f>
        <v>#REF!</v>
      </c>
      <c r="H21" s="13" t="e">
        <f>H20-#REF!</f>
        <v>#REF!</v>
      </c>
      <c r="I21" s="13" t="e">
        <f>I20-#REF!</f>
        <v>#REF!</v>
      </c>
      <c r="J21" s="13" t="e">
        <f>J20-#REF!</f>
        <v>#REF!</v>
      </c>
      <c r="K21" s="13" t="e">
        <f>K20-#REF!</f>
        <v>#REF!</v>
      </c>
      <c r="L21" s="13" t="e">
        <f>L20-#REF!</f>
        <v>#REF!</v>
      </c>
      <c r="M21" s="13" t="e">
        <f>M20-#REF!</f>
        <v>#REF!</v>
      </c>
      <c r="N21" s="13" t="e">
        <f>N20-#REF!</f>
        <v>#REF!</v>
      </c>
      <c r="O21" s="13" t="e">
        <f>O20-#REF!</f>
        <v>#REF!</v>
      </c>
      <c r="P21" s="13" t="e">
        <f>P20-#REF!</f>
        <v>#REF!</v>
      </c>
      <c r="Q21" s="13" t="e">
        <f>Q20-#REF!</f>
        <v>#REF!</v>
      </c>
      <c r="R21" s="13" t="e">
        <f>R20-#REF!</f>
        <v>#REF!</v>
      </c>
      <c r="S21" s="13" t="e">
        <f>S20-#REF!</f>
        <v>#REF!</v>
      </c>
      <c r="T21" s="13" t="e">
        <f>T20-#REF!</f>
        <v>#REF!</v>
      </c>
      <c r="U21" s="13" t="e">
        <f>U20-#REF!</f>
        <v>#REF!</v>
      </c>
      <c r="V21" s="13" t="e">
        <f>V20-#REF!</f>
        <v>#REF!</v>
      </c>
      <c r="W21" s="13" t="e">
        <f>W20-#REF!</f>
        <v>#DIV/0!</v>
      </c>
      <c r="X21" s="13" t="e">
        <f>X20-#REF!</f>
        <v>#VALUE!</v>
      </c>
      <c r="Y21" s="13" t="e">
        <f>Y20-#REF!</f>
        <v>#REF!</v>
      </c>
      <c r="Z21" s="2" t="e">
        <f t="shared" si="10"/>
        <v>#REF!</v>
      </c>
      <c r="AA21" s="13" t="e">
        <f>AA20-#REF!</f>
        <v>#REF!</v>
      </c>
      <c r="AB21" s="13" t="e">
        <f>AB20-#REF!</f>
        <v>#REF!</v>
      </c>
      <c r="AC21" s="13" t="e">
        <f>AC20-#REF!</f>
        <v>#REF!</v>
      </c>
      <c r="AD21" s="13"/>
      <c r="AE21" s="13"/>
      <c r="AF21" s="2" t="e">
        <f t="shared" si="11"/>
        <v>#DIV/0!</v>
      </c>
      <c r="AG21" s="13" t="e">
        <f>AG20-#REF!</f>
        <v>#REF!</v>
      </c>
      <c r="AH21" s="13" t="e">
        <f>AH20-#REF!</f>
        <v>#REF!</v>
      </c>
      <c r="AI21" s="13" t="e">
        <f>AI20-#REF!</f>
        <v>#DIV/0!</v>
      </c>
      <c r="AJ21" s="13" t="e">
        <f>AJ20-#REF!</f>
        <v>#REF!</v>
      </c>
      <c r="AK21" s="13" t="e">
        <f>AK20-#REF!</f>
        <v>#REF!</v>
      </c>
      <c r="AL21" s="13" t="e">
        <f>AL20-#REF!</f>
        <v>#REF!</v>
      </c>
      <c r="AM21" s="13" t="e">
        <f>AM20-#REF!</f>
        <v>#REF!</v>
      </c>
      <c r="AN21" s="13" t="e">
        <f>AN20-#REF!</f>
        <v>#REF!</v>
      </c>
      <c r="AO21" s="13" t="e">
        <f>AO20-#REF!</f>
        <v>#REF!</v>
      </c>
      <c r="AP21" s="13" t="e">
        <f>AP20-#REF!</f>
        <v>#REF!</v>
      </c>
      <c r="AQ21" s="13" t="e">
        <f>AQ20-#REF!</f>
        <v>#REF!</v>
      </c>
      <c r="AR21" s="13" t="e">
        <f>AR20-#REF!</f>
        <v>#REF!</v>
      </c>
      <c r="AS21" s="13" t="e">
        <f>AS20-#REF!</f>
        <v>#REF!</v>
      </c>
      <c r="AT21" s="13" t="e">
        <f>AT20-#REF!</f>
        <v>#REF!</v>
      </c>
      <c r="AU21" s="13" t="e">
        <f>AU20-#REF!</f>
        <v>#REF!</v>
      </c>
      <c r="AV21" s="13" t="e">
        <f>AV20-#REF!</f>
        <v>#REF!</v>
      </c>
      <c r="AW21" s="13" t="e">
        <f>AW20-#REF!</f>
        <v>#REF!</v>
      </c>
      <c r="AX21" s="13" t="e">
        <f>AX20-#REF!</f>
        <v>#REF!</v>
      </c>
      <c r="AY21" s="13" t="e">
        <f>AY20-#REF!</f>
        <v>#REF!</v>
      </c>
      <c r="AZ21" s="13" t="e">
        <f>AZ20-#REF!</f>
        <v>#REF!</v>
      </c>
      <c r="BA21" s="13" t="e">
        <f>BA20-#REF!</f>
        <v>#REF!</v>
      </c>
      <c r="BB21" s="13" t="e">
        <f>BB20-#REF!</f>
        <v>#REF!</v>
      </c>
      <c r="BC21" s="13" t="e">
        <f>BC20-#REF!</f>
        <v>#REF!</v>
      </c>
      <c r="BD21" s="13" t="e">
        <f>BD20-#REF!</f>
        <v>#REF!</v>
      </c>
      <c r="BE21" s="13" t="e">
        <f>BE20-#REF!</f>
        <v>#REF!</v>
      </c>
      <c r="BF21" s="13" t="e">
        <f>BF20-#REF!</f>
        <v>#REF!</v>
      </c>
      <c r="BG21" s="13" t="e">
        <f>BG20-#REF!</f>
        <v>#REF!</v>
      </c>
      <c r="BH21" s="13" t="e">
        <f>BH20-#REF!</f>
        <v>#REF!</v>
      </c>
      <c r="BI21" s="13" t="e">
        <f>BI20-#REF!</f>
        <v>#REF!</v>
      </c>
      <c r="BJ21" s="13" t="e">
        <f>BJ20-#REF!</f>
        <v>#REF!</v>
      </c>
      <c r="BK21" s="13" t="e">
        <f>BK20-#REF!</f>
        <v>#REF!</v>
      </c>
      <c r="BL21" s="13" t="e">
        <f>BL20-#REF!</f>
        <v>#REF!</v>
      </c>
      <c r="BM21" s="13" t="e">
        <f>BM20-#REF!</f>
        <v>#DIV/0!</v>
      </c>
    </row>
    <row r="22" spans="3:66" ht="1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</row>
    <row r="23" spans="3:65" ht="15" customHeight="1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</row>
    <row r="27" ht="15">
      <c r="AH27" s="18"/>
    </row>
  </sheetData>
  <sheetProtection/>
  <mergeCells count="31">
    <mergeCell ref="AJ5:AL7"/>
    <mergeCell ref="AS4:AU7"/>
    <mergeCell ref="AY5:BA5"/>
    <mergeCell ref="BH5:BJ7"/>
    <mergeCell ref="AV5:AX7"/>
    <mergeCell ref="AY6:BA7"/>
    <mergeCell ref="O6:Q7"/>
    <mergeCell ref="A20:B20"/>
    <mergeCell ref="AG6:AI7"/>
    <mergeCell ref="B4:B8"/>
    <mergeCell ref="A4:A8"/>
    <mergeCell ref="X6:Z7"/>
    <mergeCell ref="AA6:AC7"/>
    <mergeCell ref="AD6:AF7"/>
    <mergeCell ref="R1:T1"/>
    <mergeCell ref="C2:T2"/>
    <mergeCell ref="C4:E7"/>
    <mergeCell ref="F4:AR4"/>
    <mergeCell ref="F5:H7"/>
    <mergeCell ref="L6:N7"/>
    <mergeCell ref="I6:K7"/>
    <mergeCell ref="I5:AI5"/>
    <mergeCell ref="U6:W7"/>
    <mergeCell ref="R6:T7"/>
    <mergeCell ref="BK4:BM7"/>
    <mergeCell ref="BE5:BG7"/>
    <mergeCell ref="AV4:BJ4"/>
    <mergeCell ref="AM6:AO7"/>
    <mergeCell ref="AP6:AR7"/>
    <mergeCell ref="BB5:BD7"/>
    <mergeCell ref="AM5:AR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60" r:id="rId1"/>
  <colBreaks count="2" manualBreakCount="2">
    <brk id="17" max="20" man="1"/>
    <brk id="37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3964</cp:lastModifiedBy>
  <cp:lastPrinted>2021-06-09T07:37:53Z</cp:lastPrinted>
  <dcterms:created xsi:type="dcterms:W3CDTF">2013-04-03T10:22:22Z</dcterms:created>
  <dcterms:modified xsi:type="dcterms:W3CDTF">2022-02-09T05:15:47Z</dcterms:modified>
  <cp:category/>
  <cp:version/>
  <cp:contentType/>
  <cp:contentStatus/>
</cp:coreProperties>
</file>