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<sst xmlns="http://schemas.openxmlformats.org/spreadsheetml/2006/main" count="104" uniqueCount="41">
  <si>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</si>
  <si>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</si>
  <si>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</si>
  <si>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</si>
  <si>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</si>
  <si>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</si>
  <si>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</si>
  <si>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</si>
  <si>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</si>
  <si>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</si>
  <si>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</si>
  <si>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</si>
  <si>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</si>
  <si>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</si>
  <si>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</si>
  <si>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</si>
  <si>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</si>
  <si>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</si>
  <si>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</si>
  <si>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</si>
  <si>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</si>
  <si>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</si>
  <si>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</si>
  <si>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</si>
  <si>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</si>
  <si>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</si>
  <si>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</si>
  <si>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</si>
  <si>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</si>
  <si>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</si>
  <si>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</si>
  <si>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</si>
  <si>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</si>
  <si>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</si>
  <si>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</si>
  <si>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</si>
  <si>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</si>
  <si>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</si>
  <si>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</si>
  <si>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</si>
  <si>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января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</si>
</sst>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3">
      <pane xSplit="2" topLeftCell="AB1" activePane="topRight" state="frozen"/>
      <selection pane="topLeft" activeCell="A1" sqref="A1"/>
      <selection pane="topRight" activeCell="C10" sqref="C1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7944.9</v>
      </c>
      <c r="D10" s="20">
        <f>G10+AK10</f>
        <v>8180.799999999999</v>
      </c>
      <c r="E10" s="20">
        <f>D10/C10*100</f>
        <v>102.96920036753137</v>
      </c>
      <c r="F10" s="21">
        <v>1396.7</v>
      </c>
      <c r="G10" s="20">
        <v>1447.9</v>
      </c>
      <c r="H10" s="20">
        <f>G10/F10*100</f>
        <v>103.66578363284886</v>
      </c>
      <c r="I10" s="21">
        <v>27</v>
      </c>
      <c r="J10" s="20">
        <v>30.6</v>
      </c>
      <c r="K10" s="20">
        <f aca="true" t="shared" si="0" ref="K10:K20">J10/I10*100</f>
        <v>113.33333333333333</v>
      </c>
      <c r="L10" s="27"/>
      <c r="M10" s="20"/>
      <c r="N10" s="20" t="e">
        <f>M10/L10*100</f>
        <v>#DIV/0!</v>
      </c>
      <c r="O10" s="27">
        <v>105</v>
      </c>
      <c r="P10" s="20">
        <v>105.5</v>
      </c>
      <c r="Q10" s="20">
        <f>P10/O10*100</f>
        <v>100.47619047619048</v>
      </c>
      <c r="R10" s="27">
        <v>409</v>
      </c>
      <c r="S10" s="20">
        <v>411.7</v>
      </c>
      <c r="T10" s="20">
        <f>S10/R10*100</f>
        <v>100.6601466992665</v>
      </c>
      <c r="U10" s="20"/>
      <c r="V10" s="20"/>
      <c r="W10" s="20" t="e">
        <f>V10/U10*100</f>
        <v>#DIV/0!</v>
      </c>
      <c r="X10" s="27">
        <v>279</v>
      </c>
      <c r="Y10" s="20">
        <v>293.7</v>
      </c>
      <c r="Z10" s="20">
        <f>Y10/X10*100</f>
        <v>105.26881720430109</v>
      </c>
      <c r="AA10" s="27"/>
      <c r="AB10" s="20"/>
      <c r="AC10" s="20" t="e">
        <f>AB10/AA10*100</f>
        <v>#DIV/0!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6548.2</v>
      </c>
      <c r="AK10" s="20">
        <v>6732.9</v>
      </c>
      <c r="AL10" s="20">
        <f>AK10/AJ10*100</f>
        <v>102.82062246113435</v>
      </c>
      <c r="AM10" s="21">
        <v>1465.4</v>
      </c>
      <c r="AN10" s="20">
        <v>1465.4</v>
      </c>
      <c r="AO10" s="20">
        <f>AN10/AM10*100</f>
        <v>100</v>
      </c>
      <c r="AP10" s="21"/>
      <c r="AQ10" s="20"/>
      <c r="AR10" s="20" t="e">
        <f>AQ10/AP10*100</f>
        <v>#DIV/0!</v>
      </c>
      <c r="AS10" s="23">
        <v>8657.2</v>
      </c>
      <c r="AT10" s="23">
        <v>8551.1</v>
      </c>
      <c r="AU10" s="23">
        <f>AT10/AS10*100</f>
        <v>98.77443053181166</v>
      </c>
      <c r="AV10" s="24">
        <v>1410.4</v>
      </c>
      <c r="AW10" s="23">
        <v>1392.3</v>
      </c>
      <c r="AX10" s="23">
        <f>AW10/AV10*100</f>
        <v>98.71667612024957</v>
      </c>
      <c r="AY10" s="24">
        <v>1368.4</v>
      </c>
      <c r="AZ10" s="23">
        <v>1350.3</v>
      </c>
      <c r="BA10" s="23">
        <f aca="true" t="shared" si="1" ref="BA10:BA20">AZ10/AY10*100</f>
        <v>98.6772873428822</v>
      </c>
      <c r="BB10" s="23">
        <v>4981.9</v>
      </c>
      <c r="BC10" s="23">
        <v>4958.8</v>
      </c>
      <c r="BD10" s="23">
        <f>BC10/BB10*100</f>
        <v>99.53632148377126</v>
      </c>
      <c r="BE10" s="24">
        <v>1256.6</v>
      </c>
      <c r="BF10" s="23">
        <v>1216.4</v>
      </c>
      <c r="BG10" s="23">
        <f>BF10/BE10*100</f>
        <v>96.80089129396787</v>
      </c>
      <c r="BH10" s="24">
        <v>939</v>
      </c>
      <c r="BI10" s="23">
        <v>914.1</v>
      </c>
      <c r="BJ10" s="23">
        <f>BI10/BH10*100</f>
        <v>97.34824281150159</v>
      </c>
      <c r="BK10" s="23">
        <f>C10-AS10</f>
        <v>-712.3000000000011</v>
      </c>
      <c r="BL10" s="23">
        <f aca="true" t="shared" si="2" ref="BL10:BL19">D10-AT10</f>
        <v>-370.3000000000011</v>
      </c>
      <c r="BM10" s="23">
        <f>BL10/BK10*100</f>
        <v>51.98652253264081</v>
      </c>
      <c r="BN10" s="8"/>
      <c r="BO10" s="9"/>
    </row>
    <row r="11" spans="1:67" ht="15">
      <c r="A11" s="7">
        <v>2</v>
      </c>
      <c r="B11" s="6" t="s">
        <v>31</v>
      </c>
      <c r="C11" s="19">
        <v>14112.8</v>
      </c>
      <c r="D11" s="20">
        <f aca="true" t="shared" si="3" ref="D11:D20">G11+AK11</f>
        <v>14232.9</v>
      </c>
      <c r="E11" s="20">
        <f aca="true" t="shared" si="4" ref="E11:E19">D11/C11*100</f>
        <v>100.85100051017517</v>
      </c>
      <c r="F11" s="21">
        <v>1644.9</v>
      </c>
      <c r="G11" s="20">
        <v>1853</v>
      </c>
      <c r="H11" s="20">
        <f aca="true" t="shared" si="5" ref="H11:H19">G11/F11*100</f>
        <v>112.65122499848015</v>
      </c>
      <c r="I11" s="21">
        <v>182.1</v>
      </c>
      <c r="J11" s="20">
        <v>192.3</v>
      </c>
      <c r="K11" s="20">
        <f t="shared" si="0"/>
        <v>105.6013179571664</v>
      </c>
      <c r="L11" s="27">
        <v>2.9</v>
      </c>
      <c r="M11" s="20">
        <v>2.9</v>
      </c>
      <c r="N11" s="20">
        <f aca="true" t="shared" si="6" ref="N11:N19">M11/L11*100</f>
        <v>100</v>
      </c>
      <c r="O11" s="27">
        <v>108</v>
      </c>
      <c r="P11" s="20">
        <v>141.7</v>
      </c>
      <c r="Q11" s="20">
        <f aca="true" t="shared" si="7" ref="Q11:Q19">P11/O11*100</f>
        <v>131.2037037037037</v>
      </c>
      <c r="R11" s="27">
        <v>601.4</v>
      </c>
      <c r="S11" s="20">
        <v>633.6</v>
      </c>
      <c r="T11" s="20">
        <f>S11/R11*100</f>
        <v>105.35417359494514</v>
      </c>
      <c r="U11" s="20"/>
      <c r="V11" s="20"/>
      <c r="W11" s="20" t="e">
        <f aca="true" t="shared" si="8" ref="W11:W19">V11/U11*100</f>
        <v>#DIV/0!</v>
      </c>
      <c r="X11" s="27">
        <v>101.3</v>
      </c>
      <c r="Y11" s="20">
        <v>109.4</v>
      </c>
      <c r="Z11" s="20">
        <f aca="true" t="shared" si="9" ref="Z11:Z21">Y11/X11*100</f>
        <v>107.99605133267522</v>
      </c>
      <c r="AA11" s="27">
        <v>48</v>
      </c>
      <c r="AB11" s="20">
        <v>48.6</v>
      </c>
      <c r="AC11" s="20">
        <f>AB11/AA11*100</f>
        <v>101.25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12467.9</v>
      </c>
      <c r="AK11" s="20">
        <v>12379.9</v>
      </c>
      <c r="AL11" s="20">
        <f aca="true" t="shared" si="11" ref="AL11:AL19">AK11/AJ11*100</f>
        <v>99.29418747343178</v>
      </c>
      <c r="AM11" s="21">
        <v>1768.9</v>
      </c>
      <c r="AN11" s="20">
        <v>1768.9</v>
      </c>
      <c r="AO11" s="20">
        <f aca="true" t="shared" si="12" ref="AO11:AO19">AN11/AM11*100</f>
        <v>100</v>
      </c>
      <c r="AP11" s="21">
        <v>160</v>
      </c>
      <c r="AQ11" s="20">
        <v>160</v>
      </c>
      <c r="AR11" s="20">
        <f aca="true" t="shared" si="13" ref="AR11:AR19">AQ11/AP11*100</f>
        <v>100</v>
      </c>
      <c r="AS11" s="23">
        <v>14984.5</v>
      </c>
      <c r="AT11" s="23">
        <v>14907.2</v>
      </c>
      <c r="AU11" s="23">
        <f aca="true" t="shared" si="14" ref="AU11:AU19">AT11/AS11*100</f>
        <v>99.48413360472489</v>
      </c>
      <c r="AV11" s="25">
        <v>1383.5</v>
      </c>
      <c r="AW11" s="23">
        <v>1350.1</v>
      </c>
      <c r="AX11" s="23">
        <f aca="true" t="shared" si="15" ref="AX11:AX19">AW11/AV11*100</f>
        <v>97.5858330321648</v>
      </c>
      <c r="AY11" s="24">
        <v>1333.5</v>
      </c>
      <c r="AZ11" s="23">
        <v>1300.1</v>
      </c>
      <c r="BA11" s="23">
        <f t="shared" si="1"/>
        <v>97.49531308586425</v>
      </c>
      <c r="BB11" s="23">
        <v>8146.5</v>
      </c>
      <c r="BC11" s="23">
        <v>8130.6</v>
      </c>
      <c r="BD11" s="23">
        <f aca="true" t="shared" si="16" ref="BD11:BD19">BC11/BB11*100</f>
        <v>99.80482415761371</v>
      </c>
      <c r="BE11" s="24">
        <v>3252.3</v>
      </c>
      <c r="BF11" s="23">
        <v>3247.1</v>
      </c>
      <c r="BG11" s="23">
        <f aca="true" t="shared" si="17" ref="BG11:BG19">BF11/BE11*100</f>
        <v>99.84011315069334</v>
      </c>
      <c r="BH11" s="24">
        <v>1429</v>
      </c>
      <c r="BI11" s="23">
        <v>1408.8</v>
      </c>
      <c r="BJ11" s="23">
        <f aca="true" t="shared" si="18" ref="BJ11:BJ19">BI11/BH11*100</f>
        <v>98.58642407277817</v>
      </c>
      <c r="BK11" s="23">
        <f aca="true" t="shared" si="19" ref="BK11:BK20">C11-AS11</f>
        <v>-871.7000000000007</v>
      </c>
      <c r="BL11" s="23">
        <f t="shared" si="2"/>
        <v>-674.3000000000011</v>
      </c>
      <c r="BM11" s="23">
        <f aca="true" t="shared" si="20" ref="BM11:BM19">BL11/BK11*100</f>
        <v>77.3545944705748</v>
      </c>
      <c r="BN11" s="8"/>
      <c r="BO11" s="9"/>
    </row>
    <row r="12" spans="1:67" ht="15">
      <c r="A12" s="7">
        <v>3</v>
      </c>
      <c r="B12" s="6" t="s">
        <v>32</v>
      </c>
      <c r="C12" s="19">
        <v>8145.9</v>
      </c>
      <c r="D12" s="20">
        <f t="shared" si="3"/>
        <v>8249.3</v>
      </c>
      <c r="E12" s="20">
        <f t="shared" si="4"/>
        <v>101.26935022526669</v>
      </c>
      <c r="F12" s="21">
        <v>890.2</v>
      </c>
      <c r="G12" s="20">
        <v>860.6</v>
      </c>
      <c r="H12" s="20">
        <f t="shared" si="5"/>
        <v>96.67490451583913</v>
      </c>
      <c r="I12" s="21">
        <v>48</v>
      </c>
      <c r="J12" s="20">
        <v>51.9</v>
      </c>
      <c r="K12" s="20">
        <f t="shared" si="0"/>
        <v>108.125</v>
      </c>
      <c r="L12" s="27"/>
      <c r="M12" s="20"/>
      <c r="N12" s="20" t="e">
        <f t="shared" si="6"/>
        <v>#DIV/0!</v>
      </c>
      <c r="O12" s="27">
        <v>50</v>
      </c>
      <c r="P12" s="20">
        <v>46</v>
      </c>
      <c r="Q12" s="20">
        <f t="shared" si="7"/>
        <v>92</v>
      </c>
      <c r="R12" s="28">
        <v>362.3</v>
      </c>
      <c r="S12" s="20">
        <v>362</v>
      </c>
      <c r="T12" s="20">
        <f aca="true" t="shared" si="21" ref="T12:T19">S12/R12*100</f>
        <v>99.9171956941761</v>
      </c>
      <c r="U12" s="20"/>
      <c r="V12" s="20"/>
      <c r="W12" s="20" t="e">
        <f t="shared" si="8"/>
        <v>#DIV/0!</v>
      </c>
      <c r="X12" s="27">
        <v>52.5</v>
      </c>
      <c r="Y12" s="20">
        <v>81.7</v>
      </c>
      <c r="Z12" s="20">
        <f t="shared" si="9"/>
        <v>155.61904761904765</v>
      </c>
      <c r="AA12" s="27"/>
      <c r="AB12" s="20"/>
      <c r="AC12" s="20" t="e">
        <f aca="true" t="shared" si="22" ref="AC12:AC20">AB12/AA12*100</f>
        <v>#DIV/0!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7255.7</v>
      </c>
      <c r="AK12" s="20">
        <v>7388.7</v>
      </c>
      <c r="AL12" s="20">
        <f t="shared" si="11"/>
        <v>101.83304160866629</v>
      </c>
      <c r="AM12" s="21">
        <v>828</v>
      </c>
      <c r="AN12" s="20">
        <v>828</v>
      </c>
      <c r="AO12" s="20">
        <f t="shared" si="12"/>
        <v>100</v>
      </c>
      <c r="AP12" s="21">
        <v>84.2</v>
      </c>
      <c r="AQ12" s="20">
        <v>84.2</v>
      </c>
      <c r="AR12" s="20">
        <f t="shared" si="13"/>
        <v>100</v>
      </c>
      <c r="AS12" s="23">
        <v>8778.1</v>
      </c>
      <c r="AT12" s="23">
        <v>8747.7</v>
      </c>
      <c r="AU12" s="23">
        <f t="shared" si="14"/>
        <v>99.6536835989565</v>
      </c>
      <c r="AV12" s="25">
        <v>955.6</v>
      </c>
      <c r="AW12" s="23">
        <v>955.3</v>
      </c>
      <c r="AX12" s="23">
        <f t="shared" si="15"/>
        <v>99.96860611134365</v>
      </c>
      <c r="AY12" s="24">
        <v>927.6</v>
      </c>
      <c r="AZ12" s="23">
        <v>927.3</v>
      </c>
      <c r="BA12" s="23">
        <f t="shared" si="1"/>
        <v>99.96765847347994</v>
      </c>
      <c r="BB12" s="23">
        <v>6001.1</v>
      </c>
      <c r="BC12" s="23">
        <v>5971.1</v>
      </c>
      <c r="BD12" s="23">
        <f t="shared" si="16"/>
        <v>99.50009164986419</v>
      </c>
      <c r="BE12" s="24">
        <v>1024.5</v>
      </c>
      <c r="BF12" s="23">
        <v>1024.5</v>
      </c>
      <c r="BG12" s="23">
        <f t="shared" si="17"/>
        <v>100</v>
      </c>
      <c r="BH12" s="24">
        <v>393.5</v>
      </c>
      <c r="BI12" s="23">
        <v>393.5</v>
      </c>
      <c r="BJ12" s="23">
        <f t="shared" si="18"/>
        <v>100</v>
      </c>
      <c r="BK12" s="23">
        <f t="shared" si="19"/>
        <v>-632.2000000000007</v>
      </c>
      <c r="BL12" s="23">
        <f t="shared" si="2"/>
        <v>-498.40000000000146</v>
      </c>
      <c r="BM12" s="23">
        <f t="shared" si="20"/>
        <v>78.83581145207226</v>
      </c>
      <c r="BN12" s="8"/>
      <c r="BO12" s="9"/>
    </row>
    <row r="13" spans="1:67" ht="15" customHeight="1">
      <c r="A13" s="7">
        <v>4</v>
      </c>
      <c r="B13" s="6" t="s">
        <v>33</v>
      </c>
      <c r="C13" s="19">
        <v>13054.3</v>
      </c>
      <c r="D13" s="20">
        <f t="shared" si="3"/>
        <v>13404.4</v>
      </c>
      <c r="E13" s="20">
        <f t="shared" si="4"/>
        <v>102.68187493775997</v>
      </c>
      <c r="F13" s="21">
        <v>1058.7</v>
      </c>
      <c r="G13" s="20">
        <v>1158.3</v>
      </c>
      <c r="H13" s="20">
        <f t="shared" si="5"/>
        <v>109.40776423916122</v>
      </c>
      <c r="I13" s="21">
        <v>48</v>
      </c>
      <c r="J13" s="20">
        <v>49.9</v>
      </c>
      <c r="K13" s="20">
        <f t="shared" si="0"/>
        <v>103.95833333333333</v>
      </c>
      <c r="L13" s="27">
        <v>18.3</v>
      </c>
      <c r="M13" s="20">
        <v>18.3</v>
      </c>
      <c r="N13" s="20">
        <f t="shared" si="6"/>
        <v>100</v>
      </c>
      <c r="O13" s="27">
        <v>45</v>
      </c>
      <c r="P13" s="20">
        <v>56</v>
      </c>
      <c r="Q13" s="20">
        <f t="shared" si="7"/>
        <v>124.44444444444444</v>
      </c>
      <c r="R13" s="27">
        <v>364</v>
      </c>
      <c r="S13" s="20">
        <v>407.7</v>
      </c>
      <c r="T13" s="20">
        <f t="shared" si="21"/>
        <v>112.00549450549451</v>
      </c>
      <c r="U13" s="20"/>
      <c r="V13" s="20"/>
      <c r="W13" s="20" t="e">
        <f t="shared" si="8"/>
        <v>#DIV/0!</v>
      </c>
      <c r="X13" s="27">
        <v>70</v>
      </c>
      <c r="Y13" s="20">
        <v>81</v>
      </c>
      <c r="Z13" s="20">
        <f t="shared" si="9"/>
        <v>115.71428571428572</v>
      </c>
      <c r="AA13" s="27">
        <v>3</v>
      </c>
      <c r="AB13" s="20">
        <v>5.7</v>
      </c>
      <c r="AC13" s="20">
        <f t="shared" si="22"/>
        <v>190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11995.6</v>
      </c>
      <c r="AK13" s="20">
        <v>12246.1</v>
      </c>
      <c r="AL13" s="20">
        <f t="shared" si="11"/>
        <v>102.0882656974224</v>
      </c>
      <c r="AM13" s="21">
        <v>982.1</v>
      </c>
      <c r="AN13" s="20">
        <v>982.1</v>
      </c>
      <c r="AO13" s="20">
        <f t="shared" si="12"/>
        <v>100</v>
      </c>
      <c r="AP13" s="21">
        <v>34</v>
      </c>
      <c r="AQ13" s="20">
        <v>34</v>
      </c>
      <c r="AR13" s="20">
        <f t="shared" si="13"/>
        <v>100</v>
      </c>
      <c r="AS13" s="23">
        <v>14354.8</v>
      </c>
      <c r="AT13" s="23">
        <v>14354</v>
      </c>
      <c r="AU13" s="23">
        <f t="shared" si="14"/>
        <v>99.99442695126369</v>
      </c>
      <c r="AV13" s="25">
        <v>956.6</v>
      </c>
      <c r="AW13" s="23">
        <v>956.6</v>
      </c>
      <c r="AX13" s="23">
        <f t="shared" si="15"/>
        <v>100</v>
      </c>
      <c r="AY13" s="24">
        <v>928.6</v>
      </c>
      <c r="AZ13" s="23">
        <v>928.6</v>
      </c>
      <c r="BA13" s="23">
        <f t="shared" si="1"/>
        <v>100</v>
      </c>
      <c r="BB13" s="23">
        <v>9840.1</v>
      </c>
      <c r="BC13" s="23">
        <v>9840</v>
      </c>
      <c r="BD13" s="23">
        <f t="shared" si="16"/>
        <v>99.99898375016514</v>
      </c>
      <c r="BE13" s="24">
        <v>2431</v>
      </c>
      <c r="BF13" s="23">
        <v>2430.3</v>
      </c>
      <c r="BG13" s="23">
        <f t="shared" si="17"/>
        <v>99.97120526532292</v>
      </c>
      <c r="BH13" s="24">
        <v>1021.7</v>
      </c>
      <c r="BI13" s="23">
        <v>1021.7</v>
      </c>
      <c r="BJ13" s="23">
        <f t="shared" si="18"/>
        <v>100</v>
      </c>
      <c r="BK13" s="23">
        <f t="shared" si="19"/>
        <v>-1300.5</v>
      </c>
      <c r="BL13" s="23">
        <f t="shared" si="2"/>
        <v>-949.6000000000004</v>
      </c>
      <c r="BM13" s="23">
        <f>BL13/BK13*100</f>
        <v>73.01806997308731</v>
      </c>
      <c r="BN13" s="8"/>
      <c r="BO13" s="9"/>
    </row>
    <row r="14" spans="1:67" ht="15">
      <c r="A14" s="7">
        <v>5</v>
      </c>
      <c r="B14" s="6" t="s">
        <v>34</v>
      </c>
      <c r="C14" s="19">
        <f>F14+AJ14</f>
        <v>83377.59999999999</v>
      </c>
      <c r="D14" s="20">
        <f t="shared" si="3"/>
        <v>75284.70000000001</v>
      </c>
      <c r="E14" s="20">
        <f t="shared" si="4"/>
        <v>90.29367599930919</v>
      </c>
      <c r="F14" s="21">
        <v>4738.7</v>
      </c>
      <c r="G14" s="20">
        <v>5164.1</v>
      </c>
      <c r="H14" s="20">
        <f t="shared" si="5"/>
        <v>108.97714563065821</v>
      </c>
      <c r="I14" s="21">
        <v>1165</v>
      </c>
      <c r="J14" s="20">
        <v>1260.1</v>
      </c>
      <c r="K14" s="20">
        <f t="shared" si="0"/>
        <v>108.16309012875536</v>
      </c>
      <c r="L14" s="27">
        <v>1.6</v>
      </c>
      <c r="M14" s="20">
        <v>1.8</v>
      </c>
      <c r="N14" s="20">
        <f t="shared" si="6"/>
        <v>112.5</v>
      </c>
      <c r="O14" s="27">
        <v>940</v>
      </c>
      <c r="P14" s="20">
        <v>996.2</v>
      </c>
      <c r="Q14" s="20">
        <f t="shared" si="7"/>
        <v>105.97872340425532</v>
      </c>
      <c r="R14" s="27">
        <v>1287.1</v>
      </c>
      <c r="S14" s="20">
        <v>1342.4</v>
      </c>
      <c r="T14" s="20">
        <f t="shared" si="21"/>
        <v>104.29648045994873</v>
      </c>
      <c r="U14" s="20"/>
      <c r="V14" s="20"/>
      <c r="W14" s="20" t="e">
        <f t="shared" si="8"/>
        <v>#DIV/0!</v>
      </c>
      <c r="X14" s="27">
        <v>92</v>
      </c>
      <c r="Y14" s="20">
        <v>119.2</v>
      </c>
      <c r="Z14" s="20">
        <f t="shared" si="9"/>
        <v>129.56521739130434</v>
      </c>
      <c r="AA14" s="27"/>
      <c r="AB14" s="20"/>
      <c r="AC14" s="20" t="e">
        <f t="shared" si="22"/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78638.9</v>
      </c>
      <c r="AK14" s="20">
        <v>70120.6</v>
      </c>
      <c r="AL14" s="20">
        <f t="shared" si="11"/>
        <v>89.16782915325624</v>
      </c>
      <c r="AM14" s="21">
        <v>3237</v>
      </c>
      <c r="AN14" s="20">
        <v>3237</v>
      </c>
      <c r="AO14" s="20">
        <f t="shared" si="12"/>
        <v>100</v>
      </c>
      <c r="AP14" s="21"/>
      <c r="AQ14" s="20"/>
      <c r="AR14" s="20" t="e">
        <f t="shared" si="13"/>
        <v>#DIV/0!</v>
      </c>
      <c r="AS14" s="23">
        <v>86027.8</v>
      </c>
      <c r="AT14" s="23">
        <v>76157.7</v>
      </c>
      <c r="AU14" s="23">
        <f t="shared" si="14"/>
        <v>88.52684829787579</v>
      </c>
      <c r="AV14" s="25">
        <v>2149.8</v>
      </c>
      <c r="AW14" s="23">
        <v>2149.8</v>
      </c>
      <c r="AX14" s="23">
        <f t="shared" si="15"/>
        <v>100</v>
      </c>
      <c r="AY14" s="24">
        <v>2032.5</v>
      </c>
      <c r="AZ14" s="23">
        <v>2032.5</v>
      </c>
      <c r="BA14" s="23">
        <f t="shared" si="1"/>
        <v>100</v>
      </c>
      <c r="BB14" s="23">
        <v>9183.7</v>
      </c>
      <c r="BC14" s="23">
        <v>8118.8</v>
      </c>
      <c r="BD14" s="23">
        <f t="shared" si="16"/>
        <v>88.40445572046124</v>
      </c>
      <c r="BE14" s="24">
        <v>73825.5</v>
      </c>
      <c r="BF14" s="23">
        <v>65023.9</v>
      </c>
      <c r="BG14" s="23">
        <f t="shared" si="17"/>
        <v>88.07783218535602</v>
      </c>
      <c r="BH14" s="24">
        <v>688.1</v>
      </c>
      <c r="BI14" s="23">
        <v>684.5</v>
      </c>
      <c r="BJ14" s="23">
        <f t="shared" si="18"/>
        <v>99.47682022961779</v>
      </c>
      <c r="BK14" s="23">
        <f t="shared" si="19"/>
        <v>-2650.2000000000116</v>
      </c>
      <c r="BL14" s="23">
        <f t="shared" si="2"/>
        <v>-872.9999999999854</v>
      </c>
      <c r="BM14" s="23">
        <f t="shared" si="20"/>
        <v>32.94091011999025</v>
      </c>
      <c r="BN14" s="8"/>
      <c r="BO14" s="9"/>
    </row>
    <row r="15" spans="1:67" ht="15">
      <c r="A15" s="7">
        <v>6</v>
      </c>
      <c r="B15" s="6" t="s">
        <v>35</v>
      </c>
      <c r="C15" s="19">
        <f>F15+AJ15</f>
        <v>10027.699999999999</v>
      </c>
      <c r="D15" s="20">
        <f t="shared" si="3"/>
        <v>10373.900000000001</v>
      </c>
      <c r="E15" s="20">
        <f t="shared" si="4"/>
        <v>103.45243675020197</v>
      </c>
      <c r="F15" s="21">
        <v>1549.3</v>
      </c>
      <c r="G15" s="20">
        <v>1555.7</v>
      </c>
      <c r="H15" s="20">
        <f t="shared" si="5"/>
        <v>100.41308978248242</v>
      </c>
      <c r="I15" s="21">
        <v>30.2</v>
      </c>
      <c r="J15" s="20">
        <v>32.3</v>
      </c>
      <c r="K15" s="20">
        <f t="shared" si="0"/>
        <v>106.95364238410596</v>
      </c>
      <c r="L15" s="27">
        <v>4.1</v>
      </c>
      <c r="M15" s="20">
        <v>4.1</v>
      </c>
      <c r="N15" s="20">
        <f t="shared" si="6"/>
        <v>100</v>
      </c>
      <c r="O15" s="27">
        <v>62.8</v>
      </c>
      <c r="P15" s="20">
        <v>60.6</v>
      </c>
      <c r="Q15" s="20">
        <f t="shared" si="7"/>
        <v>96.49681528662421</v>
      </c>
      <c r="R15" s="27">
        <v>419.4</v>
      </c>
      <c r="S15" s="20">
        <v>402</v>
      </c>
      <c r="T15" s="20">
        <f t="shared" si="21"/>
        <v>95.85121602288986</v>
      </c>
      <c r="U15" s="20"/>
      <c r="V15" s="20"/>
      <c r="W15" s="20" t="e">
        <f t="shared" si="8"/>
        <v>#DIV/0!</v>
      </c>
      <c r="X15" s="27">
        <v>326</v>
      </c>
      <c r="Y15" s="20">
        <v>360</v>
      </c>
      <c r="Z15" s="20">
        <f t="shared" si="9"/>
        <v>110.42944785276075</v>
      </c>
      <c r="AA15" s="27"/>
      <c r="AB15" s="29"/>
      <c r="AC15" s="20" t="e">
        <f t="shared" si="22"/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8478.4</v>
      </c>
      <c r="AK15" s="20">
        <v>8818.2</v>
      </c>
      <c r="AL15" s="20">
        <f t="shared" si="11"/>
        <v>104.00783166635215</v>
      </c>
      <c r="AM15" s="21">
        <v>941</v>
      </c>
      <c r="AN15" s="20">
        <v>941</v>
      </c>
      <c r="AO15" s="20">
        <f t="shared" si="12"/>
        <v>100</v>
      </c>
      <c r="AP15" s="21"/>
      <c r="AQ15" s="20"/>
      <c r="AR15" s="20" t="e">
        <f t="shared" si="13"/>
        <v>#DIV/0!</v>
      </c>
      <c r="AS15" s="23">
        <v>10678.6</v>
      </c>
      <c r="AT15" s="23">
        <v>10575.1</v>
      </c>
      <c r="AU15" s="23">
        <f t="shared" si="14"/>
        <v>99.03077182402188</v>
      </c>
      <c r="AV15" s="25">
        <v>1185.4</v>
      </c>
      <c r="AW15" s="23">
        <v>1164.6</v>
      </c>
      <c r="AX15" s="23">
        <f t="shared" si="15"/>
        <v>98.24531803610594</v>
      </c>
      <c r="AY15" s="24">
        <v>1150.4</v>
      </c>
      <c r="AZ15" s="23">
        <v>1129.6</v>
      </c>
      <c r="BA15" s="23">
        <f t="shared" si="1"/>
        <v>98.19193324061195</v>
      </c>
      <c r="BB15" s="23">
        <v>5055.8</v>
      </c>
      <c r="BC15" s="23">
        <v>4978.7</v>
      </c>
      <c r="BD15" s="23">
        <f t="shared" si="16"/>
        <v>98.47501879030024</v>
      </c>
      <c r="BE15" s="24">
        <v>1497.2</v>
      </c>
      <c r="BF15" s="23">
        <v>1495.1</v>
      </c>
      <c r="BG15" s="23">
        <f t="shared" si="17"/>
        <v>99.85973817793213</v>
      </c>
      <c r="BH15" s="24">
        <v>2732.8</v>
      </c>
      <c r="BI15" s="23">
        <v>2729.4</v>
      </c>
      <c r="BJ15" s="23">
        <f t="shared" si="18"/>
        <v>99.87558548009368</v>
      </c>
      <c r="BK15" s="23">
        <f t="shared" si="19"/>
        <v>-650.9000000000015</v>
      </c>
      <c r="BL15" s="23">
        <f t="shared" si="2"/>
        <v>-201.1999999999989</v>
      </c>
      <c r="BM15" s="23">
        <f t="shared" si="20"/>
        <v>30.911046243662383</v>
      </c>
      <c r="BN15" s="8"/>
      <c r="BO15" s="9"/>
    </row>
    <row r="16" spans="1:67" ht="15">
      <c r="A16" s="7">
        <v>7</v>
      </c>
      <c r="B16" s="6" t="s">
        <v>36</v>
      </c>
      <c r="C16" s="19">
        <f>F16+AJ16</f>
        <v>14612.2</v>
      </c>
      <c r="D16" s="20">
        <f t="shared" si="3"/>
        <v>14822.7</v>
      </c>
      <c r="E16" s="20">
        <f t="shared" si="4"/>
        <v>101.4405770520524</v>
      </c>
      <c r="F16" s="21">
        <v>1045.5</v>
      </c>
      <c r="G16" s="20">
        <v>1119.1</v>
      </c>
      <c r="H16" s="20">
        <f t="shared" si="5"/>
        <v>107.03969392635102</v>
      </c>
      <c r="I16" s="21">
        <v>20</v>
      </c>
      <c r="J16" s="20">
        <v>22</v>
      </c>
      <c r="K16" s="20">
        <f t="shared" si="0"/>
        <v>110.00000000000001</v>
      </c>
      <c r="L16" s="27"/>
      <c r="M16" s="20"/>
      <c r="N16" s="20" t="e">
        <f t="shared" si="6"/>
        <v>#DIV/0!</v>
      </c>
      <c r="O16" s="27">
        <v>71</v>
      </c>
      <c r="P16" s="20">
        <v>71.8</v>
      </c>
      <c r="Q16" s="20">
        <f t="shared" si="7"/>
        <v>101.12676056338029</v>
      </c>
      <c r="R16" s="27">
        <v>301.4</v>
      </c>
      <c r="S16" s="20">
        <v>308.2</v>
      </c>
      <c r="T16" s="20">
        <f t="shared" si="21"/>
        <v>102.25613802256139</v>
      </c>
      <c r="U16" s="20"/>
      <c r="V16" s="20"/>
      <c r="W16" s="20" t="e">
        <f t="shared" si="8"/>
        <v>#DIV/0!</v>
      </c>
      <c r="X16" s="27">
        <v>133</v>
      </c>
      <c r="Y16" s="20">
        <v>133</v>
      </c>
      <c r="Z16" s="20">
        <f t="shared" si="9"/>
        <v>100</v>
      </c>
      <c r="AA16" s="27">
        <v>33</v>
      </c>
      <c r="AB16" s="20">
        <v>98.7</v>
      </c>
      <c r="AC16" s="20">
        <f t="shared" si="22"/>
        <v>299.0909090909091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13566.7</v>
      </c>
      <c r="AK16" s="20">
        <v>13703.6</v>
      </c>
      <c r="AL16" s="20">
        <f t="shared" si="11"/>
        <v>101.00908842975815</v>
      </c>
      <c r="AM16" s="21">
        <v>860.2</v>
      </c>
      <c r="AN16" s="20">
        <v>860.2</v>
      </c>
      <c r="AO16" s="20">
        <f t="shared" si="12"/>
        <v>100</v>
      </c>
      <c r="AP16" s="21">
        <v>189</v>
      </c>
      <c r="AQ16" s="20">
        <v>189</v>
      </c>
      <c r="AR16" s="20">
        <f t="shared" si="13"/>
        <v>100</v>
      </c>
      <c r="AS16" s="23">
        <v>16399.6</v>
      </c>
      <c r="AT16" s="23">
        <v>15562.2</v>
      </c>
      <c r="AU16" s="23">
        <f t="shared" si="14"/>
        <v>94.89377789702189</v>
      </c>
      <c r="AV16" s="25">
        <v>1079.4</v>
      </c>
      <c r="AW16" s="23">
        <v>1068.5</v>
      </c>
      <c r="AX16" s="23">
        <f t="shared" si="15"/>
        <v>98.99017972947934</v>
      </c>
      <c r="AY16" s="24">
        <v>1054.4</v>
      </c>
      <c r="AZ16" s="23">
        <v>1043.5</v>
      </c>
      <c r="BA16" s="23">
        <f t="shared" si="1"/>
        <v>98.96623672230652</v>
      </c>
      <c r="BB16" s="23">
        <v>2527.5</v>
      </c>
      <c r="BC16" s="23">
        <v>2372.6</v>
      </c>
      <c r="BD16" s="23">
        <f t="shared" si="16"/>
        <v>93.87141444114737</v>
      </c>
      <c r="BE16" s="24">
        <v>10868.9</v>
      </c>
      <c r="BF16" s="23">
        <v>10200.1</v>
      </c>
      <c r="BG16" s="23">
        <f t="shared" si="17"/>
        <v>93.84666341580106</v>
      </c>
      <c r="BH16" s="24">
        <v>1818.9</v>
      </c>
      <c r="BI16" s="23">
        <v>1816.1</v>
      </c>
      <c r="BJ16" s="23">
        <f t="shared" si="18"/>
        <v>99.84606080598162</v>
      </c>
      <c r="BK16" s="23">
        <f t="shared" si="19"/>
        <v>-1787.3999999999978</v>
      </c>
      <c r="BL16" s="23">
        <f t="shared" si="2"/>
        <v>-739.5</v>
      </c>
      <c r="BM16" s="23">
        <f t="shared" si="20"/>
        <v>41.37294394091982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>F17+AJ17</f>
        <v>9603.8</v>
      </c>
      <c r="D17" s="20">
        <f t="shared" si="3"/>
        <v>9689.8</v>
      </c>
      <c r="E17" s="20">
        <f t="shared" si="4"/>
        <v>100.89547887294611</v>
      </c>
      <c r="F17" s="21">
        <v>1188.8</v>
      </c>
      <c r="G17" s="20">
        <v>1142.8</v>
      </c>
      <c r="H17" s="20">
        <f t="shared" si="5"/>
        <v>96.13055181695827</v>
      </c>
      <c r="I17" s="21">
        <v>62</v>
      </c>
      <c r="J17" s="20">
        <v>68.7</v>
      </c>
      <c r="K17" s="20">
        <f t="shared" si="0"/>
        <v>110.80645161290323</v>
      </c>
      <c r="L17" s="27"/>
      <c r="M17" s="20"/>
      <c r="N17" s="20" t="e">
        <f t="shared" si="6"/>
        <v>#DIV/0!</v>
      </c>
      <c r="O17" s="27">
        <v>98.8</v>
      </c>
      <c r="P17" s="20">
        <v>72.9</v>
      </c>
      <c r="Q17" s="20">
        <f t="shared" si="7"/>
        <v>73.78542510121459</v>
      </c>
      <c r="R17" s="27">
        <v>367.1</v>
      </c>
      <c r="S17" s="20">
        <v>308.2</v>
      </c>
      <c r="T17" s="20">
        <f t="shared" si="21"/>
        <v>83.95532552438027</v>
      </c>
      <c r="U17" s="20"/>
      <c r="V17" s="20"/>
      <c r="W17" s="20" t="e">
        <f t="shared" si="8"/>
        <v>#DIV/0!</v>
      </c>
      <c r="X17" s="27">
        <v>88</v>
      </c>
      <c r="Y17" s="20">
        <v>135</v>
      </c>
      <c r="Z17" s="20">
        <f t="shared" si="9"/>
        <v>153.4090909090909</v>
      </c>
      <c r="AA17" s="27">
        <v>42.2</v>
      </c>
      <c r="AB17" s="20">
        <v>45.6</v>
      </c>
      <c r="AC17" s="20">
        <f t="shared" si="22"/>
        <v>108.0568720379147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8415</v>
      </c>
      <c r="AK17" s="20">
        <v>8547</v>
      </c>
      <c r="AL17" s="20">
        <f t="shared" si="11"/>
        <v>101.56862745098039</v>
      </c>
      <c r="AM17" s="21">
        <v>768.7</v>
      </c>
      <c r="AN17" s="20">
        <v>768.7</v>
      </c>
      <c r="AO17" s="20">
        <f t="shared" si="12"/>
        <v>100</v>
      </c>
      <c r="AP17" s="21">
        <v>176.2</v>
      </c>
      <c r="AQ17" s="20">
        <v>176.2</v>
      </c>
      <c r="AR17" s="20">
        <f t="shared" si="13"/>
        <v>100</v>
      </c>
      <c r="AS17" s="23">
        <v>10416.6</v>
      </c>
      <c r="AT17" s="23">
        <v>10274.9</v>
      </c>
      <c r="AU17" s="23">
        <f t="shared" si="14"/>
        <v>98.63967129389627</v>
      </c>
      <c r="AV17" s="25">
        <v>963.9</v>
      </c>
      <c r="AW17" s="23">
        <v>884.1</v>
      </c>
      <c r="AX17" s="23">
        <f t="shared" si="15"/>
        <v>91.72113289760348</v>
      </c>
      <c r="AY17" s="24">
        <v>935.7</v>
      </c>
      <c r="AZ17" s="23">
        <v>856.1</v>
      </c>
      <c r="BA17" s="23">
        <f t="shared" si="1"/>
        <v>91.49299989312813</v>
      </c>
      <c r="BB17" s="23">
        <v>5897.8</v>
      </c>
      <c r="BC17" s="23">
        <v>5883.8</v>
      </c>
      <c r="BD17" s="23">
        <f t="shared" si="16"/>
        <v>99.76262335108007</v>
      </c>
      <c r="BE17" s="24">
        <v>2732.5</v>
      </c>
      <c r="BF17" s="23">
        <v>2684.6</v>
      </c>
      <c r="BG17" s="23">
        <f t="shared" si="17"/>
        <v>98.24702653247941</v>
      </c>
      <c r="BH17" s="24">
        <v>707.1</v>
      </c>
      <c r="BI17" s="23">
        <v>707.1</v>
      </c>
      <c r="BJ17" s="23">
        <f t="shared" si="18"/>
        <v>100</v>
      </c>
      <c r="BK17" s="23">
        <f t="shared" si="19"/>
        <v>-812.8000000000011</v>
      </c>
      <c r="BL17" s="23">
        <f t="shared" si="2"/>
        <v>-585.1000000000004</v>
      </c>
      <c r="BM17" s="23">
        <f t="shared" si="20"/>
        <v>71.98572834645664</v>
      </c>
      <c r="BN17" s="8"/>
      <c r="BO17" s="9"/>
    </row>
    <row r="18" spans="1:67" ht="15">
      <c r="A18" s="7">
        <v>9</v>
      </c>
      <c r="B18" s="6" t="s">
        <v>38</v>
      </c>
      <c r="C18" s="19">
        <f>F18+AJ18</f>
        <v>11566.300000000001</v>
      </c>
      <c r="D18" s="20">
        <f t="shared" si="3"/>
        <v>12048.1</v>
      </c>
      <c r="E18" s="20">
        <f t="shared" si="4"/>
        <v>104.16554991656794</v>
      </c>
      <c r="F18" s="21">
        <v>1584.2</v>
      </c>
      <c r="G18" s="20">
        <v>1587.1</v>
      </c>
      <c r="H18" s="20">
        <f t="shared" si="5"/>
        <v>100.1830576947355</v>
      </c>
      <c r="I18" s="21">
        <v>41</v>
      </c>
      <c r="J18" s="20">
        <v>49.5</v>
      </c>
      <c r="K18" s="20">
        <f t="shared" si="0"/>
        <v>120.73170731707317</v>
      </c>
      <c r="L18" s="27">
        <v>6.3</v>
      </c>
      <c r="M18" s="20">
        <v>6.3</v>
      </c>
      <c r="N18" s="20">
        <f t="shared" si="6"/>
        <v>100</v>
      </c>
      <c r="O18" s="27">
        <v>94</v>
      </c>
      <c r="P18" s="20">
        <v>98.2</v>
      </c>
      <c r="Q18" s="20">
        <f t="shared" si="7"/>
        <v>104.46808510638299</v>
      </c>
      <c r="R18" s="27">
        <v>324</v>
      </c>
      <c r="S18" s="20">
        <v>343.2</v>
      </c>
      <c r="T18" s="20">
        <f t="shared" si="21"/>
        <v>105.92592592592591</v>
      </c>
      <c r="U18" s="20"/>
      <c r="V18" s="20"/>
      <c r="W18" s="20" t="e">
        <f t="shared" si="8"/>
        <v>#DIV/0!</v>
      </c>
      <c r="X18" s="27">
        <v>403.8</v>
      </c>
      <c r="Y18" s="20">
        <v>481.3</v>
      </c>
      <c r="Z18" s="20">
        <f t="shared" si="9"/>
        <v>119.19266963843486</v>
      </c>
      <c r="AA18" s="27">
        <v>19.8</v>
      </c>
      <c r="AB18" s="20">
        <v>19.8</v>
      </c>
      <c r="AC18" s="20">
        <f t="shared" si="22"/>
        <v>100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9982.1</v>
      </c>
      <c r="AK18" s="20">
        <v>10461</v>
      </c>
      <c r="AL18" s="20">
        <f t="shared" si="11"/>
        <v>104.79758768195069</v>
      </c>
      <c r="AM18" s="21">
        <v>1308.5</v>
      </c>
      <c r="AN18" s="20">
        <v>1308.5</v>
      </c>
      <c r="AO18" s="20">
        <f t="shared" si="12"/>
        <v>100</v>
      </c>
      <c r="AP18" s="21"/>
      <c r="AQ18" s="20"/>
      <c r="AR18" s="20" t="e">
        <f t="shared" si="13"/>
        <v>#DIV/0!</v>
      </c>
      <c r="AS18" s="23">
        <v>12107.9</v>
      </c>
      <c r="AT18" s="23">
        <v>12102.8</v>
      </c>
      <c r="AU18" s="23">
        <f t="shared" si="14"/>
        <v>99.95787874032655</v>
      </c>
      <c r="AV18" s="25">
        <v>1303.2</v>
      </c>
      <c r="AW18" s="23">
        <v>1299.6</v>
      </c>
      <c r="AX18" s="23">
        <f t="shared" si="15"/>
        <v>99.72375690607733</v>
      </c>
      <c r="AY18" s="24">
        <v>1260.9</v>
      </c>
      <c r="AZ18" s="23">
        <v>1257.6</v>
      </c>
      <c r="BA18" s="23">
        <f t="shared" si="1"/>
        <v>99.73828217939565</v>
      </c>
      <c r="BB18" s="23">
        <v>4971.7</v>
      </c>
      <c r="BC18" s="23">
        <v>4970.7</v>
      </c>
      <c r="BD18" s="23">
        <f t="shared" si="16"/>
        <v>99.97988615564093</v>
      </c>
      <c r="BE18" s="24">
        <v>1528.8</v>
      </c>
      <c r="BF18" s="23">
        <v>1528.8</v>
      </c>
      <c r="BG18" s="23">
        <f t="shared" si="17"/>
        <v>100</v>
      </c>
      <c r="BH18" s="24">
        <v>4166.8</v>
      </c>
      <c r="BI18" s="23">
        <v>4166.3</v>
      </c>
      <c r="BJ18" s="23">
        <f t="shared" si="18"/>
        <v>99.98800038398771</v>
      </c>
      <c r="BK18" s="23">
        <f t="shared" si="19"/>
        <v>-541.5999999999985</v>
      </c>
      <c r="BL18" s="23">
        <f t="shared" si="2"/>
        <v>-54.69999999999891</v>
      </c>
      <c r="BM18" s="23">
        <f t="shared" si="20"/>
        <v>10.099704579024936</v>
      </c>
      <c r="BN18" s="8"/>
      <c r="BO18" s="9"/>
    </row>
    <row r="19" spans="1:67" ht="15">
      <c r="A19" s="7">
        <v>10</v>
      </c>
      <c r="B19" s="6" t="s">
        <v>39</v>
      </c>
      <c r="C19" s="19">
        <v>16049.7</v>
      </c>
      <c r="D19" s="20">
        <f t="shared" si="3"/>
        <v>16069.5</v>
      </c>
      <c r="E19" s="20">
        <f t="shared" si="4"/>
        <v>100.12336679190265</v>
      </c>
      <c r="F19" s="21">
        <v>708</v>
      </c>
      <c r="G19" s="20">
        <v>733.7</v>
      </c>
      <c r="H19" s="20">
        <f t="shared" si="5"/>
        <v>103.62994350282486</v>
      </c>
      <c r="I19" s="21">
        <v>8</v>
      </c>
      <c r="J19" s="20">
        <v>8.9</v>
      </c>
      <c r="K19" s="20">
        <f t="shared" si="0"/>
        <v>111.25</v>
      </c>
      <c r="L19" s="27">
        <v>5.5</v>
      </c>
      <c r="M19" s="20">
        <v>5.4</v>
      </c>
      <c r="N19" s="20">
        <f t="shared" si="6"/>
        <v>98.18181818181819</v>
      </c>
      <c r="O19" s="27">
        <v>29</v>
      </c>
      <c r="P19" s="20">
        <v>30.6</v>
      </c>
      <c r="Q19" s="20">
        <f t="shared" si="7"/>
        <v>105.51724137931035</v>
      </c>
      <c r="R19" s="27">
        <v>127.2</v>
      </c>
      <c r="S19" s="20">
        <v>140.1</v>
      </c>
      <c r="T19" s="20">
        <f t="shared" si="21"/>
        <v>110.14150943396226</v>
      </c>
      <c r="U19" s="20"/>
      <c r="V19" s="20"/>
      <c r="W19" s="20" t="e">
        <f t="shared" si="8"/>
        <v>#DIV/0!</v>
      </c>
      <c r="X19" s="27">
        <v>171.6</v>
      </c>
      <c r="Y19" s="20">
        <v>214.3</v>
      </c>
      <c r="Z19" s="20">
        <f t="shared" si="9"/>
        <v>124.8834498834499</v>
      </c>
      <c r="AA19" s="27">
        <v>14.3</v>
      </c>
      <c r="AB19" s="20">
        <v>14.4</v>
      </c>
      <c r="AC19" s="20">
        <f t="shared" si="22"/>
        <v>100.6993006993007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15341.7</v>
      </c>
      <c r="AK19" s="20">
        <v>15335.8</v>
      </c>
      <c r="AL19" s="20">
        <f t="shared" si="11"/>
        <v>99.96154272342699</v>
      </c>
      <c r="AM19" s="21">
        <v>520.9</v>
      </c>
      <c r="AN19" s="20">
        <v>520.9</v>
      </c>
      <c r="AO19" s="20">
        <f t="shared" si="12"/>
        <v>100</v>
      </c>
      <c r="AP19" s="21">
        <v>685.5</v>
      </c>
      <c r="AQ19" s="20">
        <v>685.5</v>
      </c>
      <c r="AR19" s="20">
        <f t="shared" si="13"/>
        <v>100</v>
      </c>
      <c r="AS19" s="23">
        <v>16419</v>
      </c>
      <c r="AT19" s="23">
        <v>16401.5</v>
      </c>
      <c r="AU19" s="23">
        <f t="shared" si="14"/>
        <v>99.8934161642</v>
      </c>
      <c r="AV19" s="25">
        <v>861.3</v>
      </c>
      <c r="AW19" s="23">
        <v>860.4</v>
      </c>
      <c r="AX19" s="23">
        <f t="shared" si="15"/>
        <v>99.89550679205851</v>
      </c>
      <c r="AY19" s="24">
        <v>844.3</v>
      </c>
      <c r="AZ19" s="23">
        <v>843.4</v>
      </c>
      <c r="BA19" s="23">
        <f t="shared" si="1"/>
        <v>99.89340281890323</v>
      </c>
      <c r="BB19" s="23">
        <v>2533.3</v>
      </c>
      <c r="BC19" s="23">
        <v>2533.3</v>
      </c>
      <c r="BD19" s="23">
        <f t="shared" si="16"/>
        <v>100</v>
      </c>
      <c r="BE19" s="24">
        <v>2054.7</v>
      </c>
      <c r="BF19" s="23">
        <v>2054.7</v>
      </c>
      <c r="BG19" s="23">
        <f t="shared" si="17"/>
        <v>100</v>
      </c>
      <c r="BH19" s="24">
        <v>10546.3</v>
      </c>
      <c r="BI19" s="23">
        <v>10529.7</v>
      </c>
      <c r="BJ19" s="23">
        <f t="shared" si="18"/>
        <v>99.84259882612861</v>
      </c>
      <c r="BK19" s="23">
        <f t="shared" si="19"/>
        <v>-369.2999999999993</v>
      </c>
      <c r="BL19" s="23">
        <f t="shared" si="2"/>
        <v>-332</v>
      </c>
      <c r="BM19" s="23">
        <f t="shared" si="20"/>
        <v>89.89981045220705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188495.19999999998</v>
      </c>
      <c r="D20" s="20">
        <f t="shared" si="3"/>
        <v>182356.09999999998</v>
      </c>
      <c r="E20" s="22">
        <f>D20/C20*100</f>
        <v>96.74310008955135</v>
      </c>
      <c r="F20" s="22">
        <f>SUM(F10:F19)</f>
        <v>15805</v>
      </c>
      <c r="G20" s="22">
        <f>SUM(G10:G19)</f>
        <v>16622.300000000003</v>
      </c>
      <c r="H20" s="22">
        <f>G20/F20*100</f>
        <v>105.17114837076875</v>
      </c>
      <c r="I20" s="22">
        <f>SUM(I10:I19)</f>
        <v>1631.3</v>
      </c>
      <c r="J20" s="22">
        <f>SUM(J10:J19)</f>
        <v>1766.2</v>
      </c>
      <c r="K20" s="20">
        <f t="shared" si="0"/>
        <v>108.26947833016614</v>
      </c>
      <c r="L20" s="22">
        <f>SUM(L10:L19)</f>
        <v>38.699999999999996</v>
      </c>
      <c r="M20" s="22">
        <f>SUM(M10:M19)</f>
        <v>38.8</v>
      </c>
      <c r="N20" s="22">
        <f>M20/L20*100</f>
        <v>100.25839793281655</v>
      </c>
      <c r="O20" s="22">
        <f>SUM(O10:O19)</f>
        <v>1603.6</v>
      </c>
      <c r="P20" s="22">
        <f>SUM(P10:P19)</f>
        <v>1679.5</v>
      </c>
      <c r="Q20" s="22">
        <f>P20/O20*100</f>
        <v>104.7331005238214</v>
      </c>
      <c r="R20" s="22">
        <f>SUM(R10:R19)</f>
        <v>4562.900000000001</v>
      </c>
      <c r="S20" s="22">
        <f>SUM(S10:S19)</f>
        <v>4659.1</v>
      </c>
      <c r="T20" s="22">
        <f>S20/R20*100</f>
        <v>102.10830831269587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1717.1999999999998</v>
      </c>
      <c r="Y20" s="22">
        <f>SUM(Y10:Y19)</f>
        <v>2008.6</v>
      </c>
      <c r="Z20" s="20">
        <f t="shared" si="9"/>
        <v>116.96948520847891</v>
      </c>
      <c r="AA20" s="22">
        <f>SUM(AA10:AA19)</f>
        <v>160.3</v>
      </c>
      <c r="AB20" s="22">
        <f>SUM(AB10:AB19)</f>
        <v>232.8</v>
      </c>
      <c r="AC20" s="20">
        <f t="shared" si="22"/>
        <v>145.227698066126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172690.2</v>
      </c>
      <c r="AK20" s="22">
        <f>SUM(AK10:AK19)</f>
        <v>165733.8</v>
      </c>
      <c r="AL20" s="22">
        <f>AK20/AJ20*100</f>
        <v>95.97174593578556</v>
      </c>
      <c r="AM20" s="22">
        <f>SUM(AM10:AM19)</f>
        <v>12680.700000000003</v>
      </c>
      <c r="AN20" s="22">
        <f>SUM(AN10:AN19)</f>
        <v>12680.700000000003</v>
      </c>
      <c r="AO20" s="22">
        <f>AN20/AM20*100</f>
        <v>100</v>
      </c>
      <c r="AP20" s="22">
        <f>SUM(AP10:AP19)</f>
        <v>1328.9</v>
      </c>
      <c r="AQ20" s="22">
        <f>SUM(AQ10:AQ19)</f>
        <v>1328.9</v>
      </c>
      <c r="AR20" s="22">
        <f>AQ20/AP20*100</f>
        <v>100</v>
      </c>
      <c r="AS20" s="26">
        <f>SUM(AS10:AS19)</f>
        <v>198824.10000000003</v>
      </c>
      <c r="AT20" s="26">
        <f>SUM(AT10:AT19)</f>
        <v>187634.19999999998</v>
      </c>
      <c r="AU20" s="26">
        <f>(AT20/AS20)*100</f>
        <v>94.37195993845813</v>
      </c>
      <c r="AV20" s="26">
        <f>SUM(AV10:AV19)</f>
        <v>12249.1</v>
      </c>
      <c r="AW20" s="26">
        <f>SUM(AW10:AW19)</f>
        <v>12081.300000000001</v>
      </c>
      <c r="AX20" s="26">
        <f>AW20/AV20*100</f>
        <v>98.63010343617083</v>
      </c>
      <c r="AY20" s="26">
        <f>SUM(AY10:AY19)</f>
        <v>11836.3</v>
      </c>
      <c r="AZ20" s="26">
        <f>SUM(AZ10:AZ19)</f>
        <v>11669</v>
      </c>
      <c r="BA20" s="26">
        <f t="shared" si="1"/>
        <v>98.58655154059969</v>
      </c>
      <c r="BB20" s="26">
        <f>SUM(BB10:BB19)</f>
        <v>59139.40000000001</v>
      </c>
      <c r="BC20" s="26">
        <f>SUM(BC10:BC19)</f>
        <v>57758.4</v>
      </c>
      <c r="BD20" s="26">
        <f>BC20/BB20*100</f>
        <v>97.66483934568154</v>
      </c>
      <c r="BE20" s="26">
        <f>SUM(BE10:BE19)</f>
        <v>100471.99999999999</v>
      </c>
      <c r="BF20" s="26">
        <f>SUM(BF10:BF19)</f>
        <v>90905.50000000001</v>
      </c>
      <c r="BG20" s="26">
        <f>BF20/BE20*100</f>
        <v>90.47844175491682</v>
      </c>
      <c r="BH20" s="26">
        <f>SUM(BH10:BH19)</f>
        <v>24443.2</v>
      </c>
      <c r="BI20" s="26">
        <f>SUM(BI10:BI19)</f>
        <v>24371.2</v>
      </c>
      <c r="BJ20" s="26">
        <f>BI20/BH20*100</f>
        <v>99.7054395496498</v>
      </c>
      <c r="BK20" s="22">
        <f t="shared" si="19"/>
        <v>-10328.900000000052</v>
      </c>
      <c r="BL20" s="26">
        <f>SUM(BL10:BL19)</f>
        <v>-5278.099999999988</v>
      </c>
      <c r="BM20" s="26">
        <f>BL20/BK20*100</f>
        <v>51.10031077849491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Ольга Вахтерова</cp:lastModifiedBy>
  <cp:lastPrinted>2020-10-07T10:27:23Z</cp:lastPrinted>
  <dcterms:created xsi:type="dcterms:W3CDTF">2013-04-03T10:22:22Z</dcterms:created>
  <dcterms:modified xsi:type="dcterms:W3CDTF">2021-01-19T12:28:31Z</dcterms:modified>
  <cp:category/>
  <cp:version/>
  <cp:contentType/>
  <cp:contentStatus/>
</cp:coreProperties>
</file>