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2021" sheetId="1" r:id="rId1"/>
  </sheets>
  <definedNames>
    <definedName name="_xlnm.Print_Area" localSheetId="0">'01.01.2021'!$A$1:$G$87</definedName>
  </definedNames>
  <calcPr fullCalcOnLoad="1"/>
</workbook>
</file>

<file path=xl/sharedStrings.xml><?xml version="1.0" encoding="utf-8"?>
<sst xmlns="http://schemas.openxmlformats.org/spreadsheetml/2006/main" count="154" uniqueCount="154">
  <si>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</si>
  <si>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</si>
  <si>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</si>
  <si>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</si>
  <si>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</si>
  <si>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</si>
  <si>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</si>
  <si>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</si>
  <si>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</si>
  <si>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</si>
  <si>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</si>
  <si>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</si>
  <si>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</si>
  <si>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</si>
  <si>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</si>
  <si>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</si>
  <si>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</si>
  <si>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</si>
  <si>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</si>
  <si>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</si>
  <si>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</si>
  <si>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</si>
  <si>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</si>
  <si>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</si>
  <si>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</si>
  <si>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</si>
  <si>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</si>
  <si>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</si>
  <si>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</si>
  <si>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</si>
  <si>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</si>
  <si>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</si>
  <si>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</si>
  <si>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</si>
  <si>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</si>
  <si>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</si>
  <si>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</si>
  <si>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</si>
  <si>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</si>
  <si>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</si>
  <si>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</si>
  <si>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</si>
  <si>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</si>
  <si>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</si>
  <si>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</si>
  <si>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</si>
  <si>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</si>
  <si>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</si>
  <si>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</si>
  <si>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</si>
  <si>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</si>
  <si>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</si>
  <si>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</si>
  <si>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</si>
  <si>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</si>
  <si>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</si>
  <si>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</si>
  <si>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</si>
  <si>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</si>
  <si>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</si>
  <si>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</si>
  <si>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</si>
  <si>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</si>
  <si>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</si>
  <si>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</si>
  <si>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</si>
  <si>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</si>
  <si>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</si>
  <si>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</si>
  <si>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</si>
  <si>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</si>
  <si>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</si>
  <si>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</si>
  <si>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</si>
  <si>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</si>
  <si>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</si>
  <si>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</si>
  <si>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</si>
  <si>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</si>
  <si>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</si>
  <si>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</si>
  <si>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</si>
  <si>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</si>
  <si>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</si>
  <si>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</si>
  <si>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</si>
  <si>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</si>
  <si>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</si>
  <si>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</si>
  <si>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</si>
  <si>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</si>
  <si>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</si>
  <si>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</si>
  <si>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</si>
  <si>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</si>
  <si>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</si>
  <si>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</si>
  <si>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</si>
  <si>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</si>
  <si>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</si>
  <si>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</si>
  <si>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</si>
  <si>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</si>
  <si>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</si>
  <si>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</si>
  <si>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</si>
  <si>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</si>
  <si>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</si>
  <si>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</si>
  <si>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</si>
  <si>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</si>
  <si>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</si>
  <si>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</si>
  <si>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</si>
  <si>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</si>
  <si>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</si>
  <si>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</si>
  <si>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</si>
  <si>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</si>
  <si>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</si>
  <si>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</si>
  <si>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</si>
  <si>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</si>
  <si>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</si>
  <si>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</si>
  <si>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</si>
  <si>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</si>
  <si>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</si>
  <si>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</si>
  <si>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</si>
  <si>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</si>
  <si>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</si>
  <si>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</si>
  <si>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</si>
  <si>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</si>
  <si>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</si>
  <si>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</si>
  <si>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</si>
  <si>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</si>
  <si>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</si>
  <si>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</si>
  <si>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</si>
  <si>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</si>
  <si>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</si>
  <si>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</si>
  <si>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</si>
  <si>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</si>
  <si>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01.01.2021 г.</t>
  </si>
  <si>
    <t>Исполнено на 01.01.2021г.</t>
  </si>
  <si>
    <t>Исполнено на 01.01.2020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</si>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</sst>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9">
      <selection activeCell="E84" sqref="E84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7" t="s">
        <v>147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82</v>
      </c>
    </row>
    <row r="3" spans="1:7" ht="50.25" customHeight="1">
      <c r="A3" s="2" t="s">
        <v>0</v>
      </c>
      <c r="B3" s="2" t="s">
        <v>20</v>
      </c>
      <c r="C3" s="3" t="s">
        <v>139</v>
      </c>
      <c r="D3" s="3" t="s">
        <v>148</v>
      </c>
      <c r="E3" s="3" t="s">
        <v>149</v>
      </c>
      <c r="F3" s="4" t="s">
        <v>33</v>
      </c>
      <c r="G3" s="4" t="s">
        <v>140</v>
      </c>
    </row>
    <row r="4" spans="1:7" ht="16.5" customHeight="1">
      <c r="A4" s="46" t="s">
        <v>1</v>
      </c>
      <c r="B4" s="47"/>
      <c r="C4" s="38">
        <f>C5+C22</f>
        <v>1323164</v>
      </c>
      <c r="D4" s="38">
        <f>D5+D22</f>
        <v>1344090.58</v>
      </c>
      <c r="E4" s="38">
        <f>E5+E22</f>
        <v>1247785.17</v>
      </c>
      <c r="F4" s="39">
        <f aca="true" t="shared" si="0" ref="F4:F83">D4/C4*100</f>
        <v>101.58155602782422</v>
      </c>
      <c r="G4" s="39">
        <f aca="true" t="shared" si="1" ref="G4:G78">D4/E4*100</f>
        <v>107.71810823813526</v>
      </c>
    </row>
    <row r="5" spans="1:7" ht="12.75">
      <c r="A5" s="5" t="s">
        <v>14</v>
      </c>
      <c r="B5" s="6"/>
      <c r="C5" s="7">
        <f>C6+C9+C14+C16+C21</f>
        <v>1175400</v>
      </c>
      <c r="D5" s="7">
        <f>D6+D9+D14+D16+D21</f>
        <v>1184298.26</v>
      </c>
      <c r="E5" s="7">
        <f>E6+E9+E14+E16+E21</f>
        <v>1084959.27</v>
      </c>
      <c r="F5" s="8">
        <f t="shared" si="0"/>
        <v>100.75704100731666</v>
      </c>
      <c r="G5" s="8">
        <f t="shared" si="1"/>
        <v>109.15601099016372</v>
      </c>
    </row>
    <row r="6" spans="1:7" ht="12.75">
      <c r="A6" s="5" t="s">
        <v>44</v>
      </c>
      <c r="B6" s="9" t="s">
        <v>21</v>
      </c>
      <c r="C6" s="7">
        <f>C7</f>
        <v>122100</v>
      </c>
      <c r="D6" s="7">
        <f>D7</f>
        <v>121968.33</v>
      </c>
      <c r="E6" s="7">
        <f>E7</f>
        <v>122645.35</v>
      </c>
      <c r="F6" s="8">
        <f t="shared" si="0"/>
        <v>99.89216216216217</v>
      </c>
      <c r="G6" s="8">
        <f t="shared" si="1"/>
        <v>99.44798559423573</v>
      </c>
    </row>
    <row r="7" spans="1:7" ht="12.75">
      <c r="A7" s="10" t="s">
        <v>2</v>
      </c>
      <c r="B7" s="2" t="s">
        <v>41</v>
      </c>
      <c r="C7" s="11">
        <v>122100</v>
      </c>
      <c r="D7" s="11">
        <v>121968.33</v>
      </c>
      <c r="E7" s="11">
        <v>122645.35</v>
      </c>
      <c r="F7" s="8">
        <f t="shared" si="0"/>
        <v>99.89216216216217</v>
      </c>
      <c r="G7" s="8">
        <f t="shared" si="1"/>
        <v>99.44798559423573</v>
      </c>
    </row>
    <row r="8" spans="1:7" ht="12.75">
      <c r="A8" s="23" t="s">
        <v>146</v>
      </c>
      <c r="B8" s="2"/>
      <c r="C8" s="11">
        <f>C7*1/3</f>
        <v>40700</v>
      </c>
      <c r="D8" s="11">
        <f>D7*1/3</f>
        <v>40656.11</v>
      </c>
      <c r="E8" s="11">
        <f>E7*1/3</f>
        <v>40881.78333333333</v>
      </c>
      <c r="F8" s="8">
        <f t="shared" si="0"/>
        <v>99.89216216216217</v>
      </c>
      <c r="G8" s="8">
        <f t="shared" si="1"/>
        <v>99.44798559423575</v>
      </c>
    </row>
    <row r="9" spans="1:7" ht="25.5">
      <c r="A9" s="12" t="s">
        <v>71</v>
      </c>
      <c r="B9" s="9" t="s">
        <v>72</v>
      </c>
      <c r="C9" s="7">
        <f>C10+C11+C12</f>
        <v>429500</v>
      </c>
      <c r="D9" s="7">
        <f>D10+D11+D12+D13</f>
        <v>407863.41000000003</v>
      </c>
      <c r="E9" s="7">
        <f>E10+E11+E12+E13</f>
        <v>447527.15</v>
      </c>
      <c r="F9" s="8">
        <f t="shared" si="0"/>
        <v>94.96237718277068</v>
      </c>
      <c r="G9" s="8">
        <f t="shared" si="1"/>
        <v>91.1371321270676</v>
      </c>
    </row>
    <row r="10" spans="1:7" ht="39" customHeight="1">
      <c r="A10" s="13" t="s">
        <v>73</v>
      </c>
      <c r="B10" s="14" t="s">
        <v>91</v>
      </c>
      <c r="C10" s="15">
        <v>183300</v>
      </c>
      <c r="D10" s="15">
        <v>188122.01</v>
      </c>
      <c r="E10" s="11">
        <v>203706.83</v>
      </c>
      <c r="F10" s="8">
        <f t="shared" si="0"/>
        <v>102.63066557555919</v>
      </c>
      <c r="G10" s="8">
        <f t="shared" si="1"/>
        <v>92.34938759785327</v>
      </c>
    </row>
    <row r="11" spans="1:7" ht="50.25" customHeight="1">
      <c r="A11" s="13" t="s">
        <v>74</v>
      </c>
      <c r="B11" s="14" t="s">
        <v>92</v>
      </c>
      <c r="C11" s="15">
        <v>1400</v>
      </c>
      <c r="D11" s="15">
        <v>1345.58</v>
      </c>
      <c r="E11" s="11">
        <v>1497.31</v>
      </c>
      <c r="F11" s="8">
        <f t="shared" si="0"/>
        <v>96.11285714285714</v>
      </c>
      <c r="G11" s="8">
        <f t="shared" si="1"/>
        <v>89.86649391241627</v>
      </c>
    </row>
    <row r="12" spans="1:7" ht="39" customHeight="1">
      <c r="A12" s="13" t="s">
        <v>75</v>
      </c>
      <c r="B12" s="14" t="s">
        <v>93</v>
      </c>
      <c r="C12" s="15">
        <v>244800</v>
      </c>
      <c r="D12" s="15">
        <v>253076.94</v>
      </c>
      <c r="E12" s="11">
        <v>272153</v>
      </c>
      <c r="F12" s="8">
        <f t="shared" si="0"/>
        <v>103.38110294117647</v>
      </c>
      <c r="G12" s="8">
        <f t="shared" si="1"/>
        <v>92.99068538652891</v>
      </c>
    </row>
    <row r="13" spans="1:7" ht="37.5" customHeight="1">
      <c r="A13" s="13" t="s">
        <v>76</v>
      </c>
      <c r="B13" s="14" t="s">
        <v>94</v>
      </c>
      <c r="C13" s="15">
        <v>0</v>
      </c>
      <c r="D13" s="15">
        <v>-34681.12</v>
      </c>
      <c r="E13" s="11">
        <v>-29829.99</v>
      </c>
      <c r="F13" s="8"/>
      <c r="G13" s="8"/>
    </row>
    <row r="14" spans="1:7" ht="15" customHeight="1">
      <c r="A14" s="5" t="s">
        <v>3</v>
      </c>
      <c r="B14" s="9" t="s">
        <v>22</v>
      </c>
      <c r="C14" s="7">
        <f>C15</f>
        <v>81000</v>
      </c>
      <c r="D14" s="7">
        <f>D15</f>
        <v>111000</v>
      </c>
      <c r="E14" s="7">
        <f>E15</f>
        <v>17851.8</v>
      </c>
      <c r="F14" s="8">
        <f t="shared" si="0"/>
        <v>137.03703703703704</v>
      </c>
      <c r="G14" s="8">
        <f t="shared" si="1"/>
        <v>621.7860383826842</v>
      </c>
    </row>
    <row r="15" spans="1:7" ht="14.25" customHeight="1">
      <c r="A15" s="16" t="s">
        <v>4</v>
      </c>
      <c r="B15" s="4" t="s">
        <v>42</v>
      </c>
      <c r="C15" s="15">
        <v>81000</v>
      </c>
      <c r="D15" s="15">
        <v>111000</v>
      </c>
      <c r="E15" s="11">
        <v>17851.8</v>
      </c>
      <c r="F15" s="8">
        <f t="shared" si="0"/>
        <v>137.03703703703704</v>
      </c>
      <c r="G15" s="8">
        <f t="shared" si="1"/>
        <v>621.7860383826842</v>
      </c>
    </row>
    <row r="16" spans="1:7" ht="15.75" customHeight="1">
      <c r="A16" s="12" t="s">
        <v>5</v>
      </c>
      <c r="B16" s="17" t="s">
        <v>23</v>
      </c>
      <c r="C16" s="7">
        <f>C17+C18</f>
        <v>542700</v>
      </c>
      <c r="D16" s="7">
        <f>D17+D18</f>
        <v>543366.52</v>
      </c>
      <c r="E16" s="7">
        <f>E17+E18</f>
        <v>494634.97000000003</v>
      </c>
      <c r="F16" s="8">
        <f t="shared" si="0"/>
        <v>100.12281555187027</v>
      </c>
      <c r="G16" s="8">
        <f t="shared" si="1"/>
        <v>109.85202279571944</v>
      </c>
    </row>
    <row r="17" spans="1:7" ht="14.25" customHeight="1">
      <c r="A17" s="16" t="s">
        <v>6</v>
      </c>
      <c r="B17" s="4" t="s">
        <v>24</v>
      </c>
      <c r="C17" s="15">
        <v>144000</v>
      </c>
      <c r="D17" s="15">
        <v>169527.44</v>
      </c>
      <c r="E17" s="11">
        <v>125821.38</v>
      </c>
      <c r="F17" s="8">
        <f t="shared" si="0"/>
        <v>117.7273888888889</v>
      </c>
      <c r="G17" s="8">
        <f t="shared" si="1"/>
        <v>134.73659246147196</v>
      </c>
    </row>
    <row r="18" spans="1:7" ht="17.25" customHeight="1">
      <c r="A18" s="12" t="s">
        <v>17</v>
      </c>
      <c r="B18" s="17" t="s">
        <v>25</v>
      </c>
      <c r="C18" s="7">
        <f>C19+C20</f>
        <v>398700</v>
      </c>
      <c r="D18" s="7">
        <f>D19+D20</f>
        <v>373839.07999999996</v>
      </c>
      <c r="E18" s="7">
        <f>E19+E20</f>
        <v>368813.59</v>
      </c>
      <c r="F18" s="8">
        <f t="shared" si="0"/>
        <v>93.76450464008025</v>
      </c>
      <c r="G18" s="8">
        <f t="shared" si="1"/>
        <v>101.3626097671726</v>
      </c>
    </row>
    <row r="19" spans="1:7" ht="26.25" customHeight="1">
      <c r="A19" s="18" t="s">
        <v>77</v>
      </c>
      <c r="B19" s="4" t="s">
        <v>78</v>
      </c>
      <c r="C19" s="15">
        <v>105700</v>
      </c>
      <c r="D19" s="15">
        <v>87351.72</v>
      </c>
      <c r="E19" s="11">
        <v>89071.69</v>
      </c>
      <c r="F19" s="8">
        <f t="shared" si="0"/>
        <v>82.64117313150425</v>
      </c>
      <c r="G19" s="8">
        <f t="shared" si="1"/>
        <v>98.06900486563127</v>
      </c>
    </row>
    <row r="20" spans="1:7" ht="27.75" customHeight="1">
      <c r="A20" s="19" t="s">
        <v>79</v>
      </c>
      <c r="B20" s="4" t="s">
        <v>80</v>
      </c>
      <c r="C20" s="15">
        <v>293000</v>
      </c>
      <c r="D20" s="15">
        <v>286487.36</v>
      </c>
      <c r="E20" s="11">
        <v>279741.9</v>
      </c>
      <c r="F20" s="8">
        <f t="shared" si="0"/>
        <v>97.77725597269624</v>
      </c>
      <c r="G20" s="8">
        <f t="shared" si="1"/>
        <v>102.41131557339102</v>
      </c>
    </row>
    <row r="21" spans="1:7" ht="14.25" customHeight="1">
      <c r="A21" s="12" t="s">
        <v>52</v>
      </c>
      <c r="B21" s="17" t="s">
        <v>141</v>
      </c>
      <c r="C21" s="7">
        <v>100</v>
      </c>
      <c r="D21" s="7">
        <v>100</v>
      </c>
      <c r="E21" s="7">
        <v>2300</v>
      </c>
      <c r="F21" s="8">
        <f t="shared" si="0"/>
        <v>100</v>
      </c>
      <c r="G21" s="8">
        <f t="shared" si="1"/>
        <v>4.3478260869565215</v>
      </c>
    </row>
    <row r="22" spans="1:7" ht="12.75">
      <c r="A22" s="20" t="s">
        <v>15</v>
      </c>
      <c r="B22" s="21"/>
      <c r="C22" s="22">
        <f>C23+C27+C34+C35+C30</f>
        <v>147764</v>
      </c>
      <c r="D22" s="22">
        <f>D23+D27+D34+D35+D30</f>
        <v>159792.31999999998</v>
      </c>
      <c r="E22" s="22">
        <f>E23+E27+E34+E35+E30</f>
        <v>162825.9</v>
      </c>
      <c r="F22" s="8">
        <f t="shared" si="0"/>
        <v>108.14022359979425</v>
      </c>
      <c r="G22" s="8">
        <f t="shared" si="1"/>
        <v>98.13691802102736</v>
      </c>
    </row>
    <row r="23" spans="1:7" ht="31.5" customHeight="1">
      <c r="A23" s="20" t="s">
        <v>95</v>
      </c>
      <c r="B23" s="21" t="s">
        <v>96</v>
      </c>
      <c r="C23" s="22">
        <f>C24+C25+C26</f>
        <v>142264</v>
      </c>
      <c r="D23" s="22">
        <f>D24+D25+D26</f>
        <v>153974.22999999998</v>
      </c>
      <c r="E23" s="22">
        <f>E24+E25+E26</f>
        <v>158819.72999999998</v>
      </c>
      <c r="F23" s="8">
        <f t="shared" si="0"/>
        <v>108.23133751335543</v>
      </c>
      <c r="G23" s="8">
        <f t="shared" si="1"/>
        <v>96.94905664428468</v>
      </c>
    </row>
    <row r="24" spans="1:7" ht="39.75" customHeight="1">
      <c r="A24" s="23" t="s">
        <v>86</v>
      </c>
      <c r="B24" s="24" t="s">
        <v>97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>
      <c r="A25" s="23" t="s">
        <v>98</v>
      </c>
      <c r="B25" s="24" t="s">
        <v>99</v>
      </c>
      <c r="C25" s="25">
        <v>0</v>
      </c>
      <c r="D25" s="26">
        <v>11300.58</v>
      </c>
      <c r="E25" s="11">
        <v>0</v>
      </c>
      <c r="F25" s="8"/>
      <c r="G25" s="8"/>
    </row>
    <row r="26" spans="1:7" ht="29.25" customHeight="1">
      <c r="A26" s="23" t="s">
        <v>100</v>
      </c>
      <c r="B26" s="24" t="s">
        <v>101</v>
      </c>
      <c r="C26" s="25">
        <v>37100</v>
      </c>
      <c r="D26" s="26">
        <v>37509.03</v>
      </c>
      <c r="E26" s="11">
        <v>41848.11</v>
      </c>
      <c r="F26" s="8">
        <f t="shared" si="0"/>
        <v>101.10250673854446</v>
      </c>
      <c r="G26" s="8">
        <f t="shared" si="1"/>
        <v>89.63135969581421</v>
      </c>
    </row>
    <row r="27" spans="1:7" ht="25.5">
      <c r="A27" s="20" t="s">
        <v>102</v>
      </c>
      <c r="B27" s="21" t="s">
        <v>103</v>
      </c>
      <c r="C27" s="22">
        <f>C28+C29</f>
        <v>0</v>
      </c>
      <c r="D27" s="22">
        <f>D28+D29</f>
        <v>0</v>
      </c>
      <c r="E27" s="22">
        <f>E28+E29</f>
        <v>3816.17</v>
      </c>
      <c r="F27" s="8"/>
      <c r="G27" s="8">
        <f t="shared" si="1"/>
        <v>0</v>
      </c>
    </row>
    <row r="28" spans="1:7" ht="25.5" hidden="1">
      <c r="A28" s="23" t="s">
        <v>104</v>
      </c>
      <c r="B28" s="24" t="s">
        <v>105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85</v>
      </c>
      <c r="B29" s="27" t="s">
        <v>106</v>
      </c>
      <c r="C29" s="26">
        <v>0</v>
      </c>
      <c r="D29" s="26">
        <v>0</v>
      </c>
      <c r="E29" s="11">
        <v>3816.17</v>
      </c>
      <c r="F29" s="8"/>
      <c r="G29" s="8">
        <f t="shared" si="1"/>
        <v>0</v>
      </c>
    </row>
    <row r="30" spans="1:7" ht="16.5" customHeight="1">
      <c r="A30" s="12" t="s">
        <v>107</v>
      </c>
      <c r="B30" s="28" t="s">
        <v>108</v>
      </c>
      <c r="C30" s="22">
        <f>C32+C33</f>
        <v>1800</v>
      </c>
      <c r="D30" s="22">
        <f>D31+D32+D33</f>
        <v>1821.55</v>
      </c>
      <c r="E30" s="22">
        <f>E31+E32</f>
        <v>190</v>
      </c>
      <c r="F30" s="8">
        <f t="shared" si="0"/>
        <v>101.19722222222222</v>
      </c>
      <c r="G30" s="8">
        <f t="shared" si="1"/>
        <v>958.7105263157895</v>
      </c>
    </row>
    <row r="31" spans="1:7" ht="51" hidden="1">
      <c r="A31" s="16" t="s">
        <v>109</v>
      </c>
      <c r="B31" s="27" t="s">
        <v>110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118</v>
      </c>
      <c r="B32" s="27" t="s">
        <v>119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3" customHeight="1">
      <c r="A33" s="16" t="s">
        <v>142</v>
      </c>
      <c r="B33" s="27" t="s">
        <v>143</v>
      </c>
      <c r="C33" s="26">
        <v>1800</v>
      </c>
      <c r="D33" s="26">
        <v>1821.55</v>
      </c>
      <c r="E33" s="11">
        <v>0</v>
      </c>
      <c r="F33" s="8">
        <f t="shared" si="0"/>
        <v>101.19722222222222</v>
      </c>
      <c r="G33" s="8"/>
    </row>
    <row r="34" spans="1:7" ht="12.75">
      <c r="A34" s="12" t="s">
        <v>111</v>
      </c>
      <c r="B34" s="17" t="s">
        <v>112</v>
      </c>
      <c r="C34" s="29">
        <v>3700</v>
      </c>
      <c r="D34" s="29">
        <v>3996.54</v>
      </c>
      <c r="E34" s="7">
        <v>0</v>
      </c>
      <c r="F34" s="8">
        <f t="shared" si="0"/>
        <v>108.0145945945946</v>
      </c>
      <c r="G34" s="8"/>
    </row>
    <row r="35" spans="1:7" ht="12.75" hidden="1">
      <c r="A35" s="30" t="s">
        <v>113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114</v>
      </c>
      <c r="B36" s="33" t="s">
        <v>115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116</v>
      </c>
      <c r="B37" s="4" t="s">
        <v>117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26</v>
      </c>
      <c r="C38" s="38">
        <f>C39+C40+C43+C44+C46+C47+C48+C50+C51+C53</f>
        <v>6505335.99</v>
      </c>
      <c r="D38" s="38">
        <f>D39+D40+D48+D41+D46+D47+D50+D51+D43+D42+D45+D49+D44+D53</f>
        <v>6564599.99</v>
      </c>
      <c r="E38" s="38">
        <f>E39+E40+E48+E41+E46+E47+E50+E51+E43+E42+E45+E49</f>
        <v>23574983.73</v>
      </c>
      <c r="F38" s="39">
        <f t="shared" si="0"/>
        <v>100.91100598172179</v>
      </c>
      <c r="G38" s="39">
        <f t="shared" si="1"/>
        <v>27.84561832654126</v>
      </c>
    </row>
    <row r="39" spans="1:7" ht="15.75" customHeight="1">
      <c r="A39" s="16" t="s">
        <v>32</v>
      </c>
      <c r="B39" s="4" t="s">
        <v>122</v>
      </c>
      <c r="C39" s="15">
        <v>1736593</v>
      </c>
      <c r="D39" s="15">
        <v>1736593</v>
      </c>
      <c r="E39" s="11">
        <v>1717314</v>
      </c>
      <c r="F39" s="8">
        <f t="shared" si="0"/>
        <v>100</v>
      </c>
      <c r="G39" s="8">
        <f t="shared" si="1"/>
        <v>101.12262521588946</v>
      </c>
    </row>
    <row r="40" spans="1:7" ht="25.5">
      <c r="A40" s="16" t="s">
        <v>81</v>
      </c>
      <c r="B40" s="4" t="s">
        <v>123</v>
      </c>
      <c r="C40" s="15">
        <v>1034191</v>
      </c>
      <c r="D40" s="15">
        <v>1034191</v>
      </c>
      <c r="E40" s="11">
        <v>1731011</v>
      </c>
      <c r="F40" s="8">
        <f t="shared" si="0"/>
        <v>100</v>
      </c>
      <c r="G40" s="8">
        <f t="shared" si="1"/>
        <v>59.74491207739292</v>
      </c>
    </row>
    <row r="41" spans="1:7" ht="12.75" hidden="1">
      <c r="A41" s="16" t="s">
        <v>45</v>
      </c>
      <c r="B41" s="4" t="s">
        <v>46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132</v>
      </c>
      <c r="B42" s="4" t="s">
        <v>133</v>
      </c>
      <c r="C42" s="11">
        <v>0</v>
      </c>
      <c r="D42" s="11">
        <v>0</v>
      </c>
      <c r="E42" s="11">
        <v>14792750</v>
      </c>
      <c r="F42" s="8"/>
      <c r="G42" s="8">
        <f t="shared" si="1"/>
        <v>0</v>
      </c>
    </row>
    <row r="43" spans="1:7" ht="51">
      <c r="A43" s="23" t="s">
        <v>130</v>
      </c>
      <c r="B43" s="24" t="s">
        <v>131</v>
      </c>
      <c r="C43" s="11">
        <v>424167</v>
      </c>
      <c r="D43" s="11">
        <v>424167</v>
      </c>
      <c r="E43" s="11">
        <v>856480</v>
      </c>
      <c r="F43" s="8">
        <f t="shared" si="0"/>
        <v>100</v>
      </c>
      <c r="G43" s="8">
        <f t="shared" si="1"/>
        <v>49.52444890715487</v>
      </c>
    </row>
    <row r="44" spans="1:7" ht="38.25">
      <c r="A44" s="23" t="s">
        <v>145</v>
      </c>
      <c r="B44" s="24" t="s">
        <v>144</v>
      </c>
      <c r="C44" s="55">
        <v>1649999.99</v>
      </c>
      <c r="D44" s="11">
        <v>1649999.99</v>
      </c>
      <c r="E44" s="11">
        <v>0</v>
      </c>
      <c r="F44" s="8">
        <f t="shared" si="0"/>
        <v>100</v>
      </c>
      <c r="G44" s="8"/>
    </row>
    <row r="45" spans="1:7" ht="25.5" hidden="1">
      <c r="A45" s="23" t="s">
        <v>120</v>
      </c>
      <c r="B45" s="24" t="s">
        <v>124</v>
      </c>
      <c r="C45" s="34">
        <v>0</v>
      </c>
      <c r="D45" s="11">
        <v>0</v>
      </c>
      <c r="E45" s="11">
        <v>0</v>
      </c>
      <c r="F45" s="8" t="e">
        <f t="shared" si="0"/>
        <v>#DIV/0!</v>
      </c>
      <c r="G45" s="8" t="e">
        <f t="shared" si="1"/>
        <v>#DIV/0!</v>
      </c>
    </row>
    <row r="46" spans="1:7" ht="12.75">
      <c r="A46" s="16" t="s">
        <v>134</v>
      </c>
      <c r="B46" s="4" t="s">
        <v>125</v>
      </c>
      <c r="C46" s="11">
        <v>1021578</v>
      </c>
      <c r="D46" s="11">
        <v>1021578</v>
      </c>
      <c r="E46" s="11">
        <v>224655</v>
      </c>
      <c r="F46" s="8">
        <f t="shared" si="0"/>
        <v>100</v>
      </c>
      <c r="G46" s="8">
        <f t="shared" si="1"/>
        <v>454.7319222808306</v>
      </c>
    </row>
    <row r="47" spans="1:7" ht="21" customHeight="1">
      <c r="A47" s="16" t="s">
        <v>121</v>
      </c>
      <c r="B47" s="4" t="s">
        <v>126</v>
      </c>
      <c r="C47" s="11">
        <v>80</v>
      </c>
      <c r="D47" s="11">
        <v>80</v>
      </c>
      <c r="E47" s="11">
        <v>3299575</v>
      </c>
      <c r="F47" s="8">
        <f t="shared" si="0"/>
        <v>100</v>
      </c>
      <c r="G47" s="8">
        <f t="shared" si="1"/>
        <v>0.0024245546774963444</v>
      </c>
    </row>
    <row r="48" spans="1:7" ht="21" customHeight="1">
      <c r="A48" s="16" t="s">
        <v>49</v>
      </c>
      <c r="B48" s="4" t="s">
        <v>127</v>
      </c>
      <c r="C48" s="15">
        <v>99185</v>
      </c>
      <c r="D48" s="15">
        <v>99185</v>
      </c>
      <c r="E48" s="11">
        <v>89950</v>
      </c>
      <c r="F48" s="8">
        <f t="shared" si="0"/>
        <v>100</v>
      </c>
      <c r="G48" s="8">
        <f t="shared" si="1"/>
        <v>110.2668148971651</v>
      </c>
    </row>
    <row r="49" spans="1:7" ht="32.25" customHeight="1">
      <c r="A49" s="16" t="s">
        <v>137</v>
      </c>
      <c r="B49" s="4" t="s">
        <v>136</v>
      </c>
      <c r="C49" s="15">
        <v>0</v>
      </c>
      <c r="D49" s="15">
        <v>0</v>
      </c>
      <c r="E49" s="11">
        <v>46760</v>
      </c>
      <c r="F49" s="8"/>
      <c r="G49" s="8">
        <f t="shared" si="1"/>
        <v>0</v>
      </c>
    </row>
    <row r="50" spans="1:7" ht="12.75">
      <c r="A50" s="16" t="s">
        <v>50</v>
      </c>
      <c r="B50" s="4" t="s">
        <v>135</v>
      </c>
      <c r="C50" s="11">
        <v>500000</v>
      </c>
      <c r="D50" s="11">
        <v>500000</v>
      </c>
      <c r="E50" s="11">
        <v>749288.73</v>
      </c>
      <c r="F50" s="8">
        <f t="shared" si="0"/>
        <v>100</v>
      </c>
      <c r="G50" s="8">
        <f t="shared" si="1"/>
        <v>66.72995068269611</v>
      </c>
    </row>
    <row r="51" spans="1:7" ht="19.5" customHeight="1">
      <c r="A51" s="12" t="s">
        <v>63</v>
      </c>
      <c r="B51" s="17" t="s">
        <v>128</v>
      </c>
      <c r="C51" s="7">
        <f>C52</f>
        <v>99342</v>
      </c>
      <c r="D51" s="7">
        <f>D52</f>
        <v>158606</v>
      </c>
      <c r="E51" s="7">
        <f>E52</f>
        <v>67200</v>
      </c>
      <c r="F51" s="8">
        <f t="shared" si="0"/>
        <v>159.6565400334199</v>
      </c>
      <c r="G51" s="8">
        <f t="shared" si="1"/>
        <v>236.02083333333334</v>
      </c>
    </row>
    <row r="52" spans="1:7" ht="21.75" customHeight="1">
      <c r="A52" s="16" t="s">
        <v>64</v>
      </c>
      <c r="B52" s="4" t="s">
        <v>129</v>
      </c>
      <c r="C52" s="11">
        <v>99342</v>
      </c>
      <c r="D52" s="11">
        <v>158606</v>
      </c>
      <c r="E52" s="11">
        <v>67200</v>
      </c>
      <c r="F52" s="8">
        <f t="shared" si="0"/>
        <v>159.6565400334199</v>
      </c>
      <c r="G52" s="8">
        <f t="shared" si="1"/>
        <v>236.02083333333334</v>
      </c>
    </row>
    <row r="53" spans="1:7" ht="17.25" customHeight="1">
      <c r="A53" s="20" t="s">
        <v>150</v>
      </c>
      <c r="B53" s="21" t="s">
        <v>151</v>
      </c>
      <c r="C53" s="7">
        <f>C54</f>
        <v>-59800</v>
      </c>
      <c r="D53" s="7">
        <f>D54</f>
        <v>-59800</v>
      </c>
      <c r="E53" s="7">
        <f>E54</f>
        <v>0</v>
      </c>
      <c r="F53" s="8">
        <f t="shared" si="0"/>
        <v>100</v>
      </c>
      <c r="G53" s="8"/>
    </row>
    <row r="54" spans="1:7" ht="33" customHeight="1">
      <c r="A54" s="23" t="s">
        <v>152</v>
      </c>
      <c r="B54" s="24" t="s">
        <v>153</v>
      </c>
      <c r="C54" s="11">
        <v>-59800</v>
      </c>
      <c r="D54" s="11">
        <v>-59800</v>
      </c>
      <c r="E54" s="11">
        <v>0</v>
      </c>
      <c r="F54" s="8">
        <f t="shared" si="0"/>
        <v>100</v>
      </c>
      <c r="G54" s="8"/>
    </row>
    <row r="55" spans="1:7" s="52" customFormat="1" ht="17.25" customHeight="1">
      <c r="A55" s="36" t="s">
        <v>8</v>
      </c>
      <c r="B55" s="37"/>
      <c r="C55" s="38">
        <f>C38+C4</f>
        <v>7828499.99</v>
      </c>
      <c r="D55" s="38">
        <f>D38+D4</f>
        <v>7908690.57</v>
      </c>
      <c r="E55" s="38">
        <f>E4+E38+E53</f>
        <v>24822768.9</v>
      </c>
      <c r="F55" s="39">
        <f t="shared" si="0"/>
        <v>101.02434157376807</v>
      </c>
      <c r="G55" s="39">
        <f t="shared" si="1"/>
        <v>31.860630060492568</v>
      </c>
    </row>
    <row r="56" spans="1:7" ht="13.5" customHeight="1">
      <c r="A56" s="12" t="s">
        <v>9</v>
      </c>
      <c r="B56" s="35"/>
      <c r="C56" s="7"/>
      <c r="D56" s="7"/>
      <c r="E56" s="7"/>
      <c r="F56" s="8"/>
      <c r="G56" s="8"/>
    </row>
    <row r="57" spans="1:7" ht="15.75" customHeight="1">
      <c r="A57" s="12" t="s">
        <v>10</v>
      </c>
      <c r="B57" s="40" t="s">
        <v>57</v>
      </c>
      <c r="C57" s="7">
        <v>1365875.57</v>
      </c>
      <c r="D57" s="7">
        <v>1353244.17</v>
      </c>
      <c r="E57" s="7">
        <v>1323724.44</v>
      </c>
      <c r="F57" s="8">
        <f t="shared" si="0"/>
        <v>99.07521590711224</v>
      </c>
      <c r="G57" s="8">
        <f t="shared" si="1"/>
        <v>102.23005099157949</v>
      </c>
    </row>
    <row r="58" spans="1:7" ht="16.5" customHeight="1">
      <c r="A58" s="16" t="s">
        <v>11</v>
      </c>
      <c r="B58" s="4">
        <v>211.213</v>
      </c>
      <c r="C58" s="11">
        <v>1118407.12</v>
      </c>
      <c r="D58" s="11">
        <v>1113476.54</v>
      </c>
      <c r="E58" s="11">
        <v>1056332.89</v>
      </c>
      <c r="F58" s="8">
        <f t="shared" si="0"/>
        <v>99.55914264923491</v>
      </c>
      <c r="G58" s="8">
        <f t="shared" si="1"/>
        <v>105.40962517980483</v>
      </c>
    </row>
    <row r="59" spans="1:7" ht="15" customHeight="1">
      <c r="A59" s="16" t="s">
        <v>18</v>
      </c>
      <c r="B59" s="4">
        <v>223</v>
      </c>
      <c r="C59" s="11">
        <v>43534.48</v>
      </c>
      <c r="D59" s="11">
        <v>37829.67</v>
      </c>
      <c r="E59" s="11">
        <v>42350</v>
      </c>
      <c r="F59" s="8">
        <f t="shared" si="0"/>
        <v>86.895881149838</v>
      </c>
      <c r="G59" s="8">
        <f t="shared" si="1"/>
        <v>89.32625737898465</v>
      </c>
    </row>
    <row r="60" spans="1:9" ht="12.75">
      <c r="A60" s="16" t="s">
        <v>12</v>
      </c>
      <c r="B60" s="4"/>
      <c r="C60" s="11">
        <f>C57-C58-C59</f>
        <v>203933.96999999994</v>
      </c>
      <c r="D60" s="11">
        <f>D57-D58-D59</f>
        <v>201937.9599999999</v>
      </c>
      <c r="E60" s="11">
        <f>E57-E58-E59</f>
        <v>225041.55000000005</v>
      </c>
      <c r="F60" s="8">
        <f t="shared" si="0"/>
        <v>99.02124692614966</v>
      </c>
      <c r="G60" s="8">
        <f t="shared" si="1"/>
        <v>89.73363363343341</v>
      </c>
      <c r="I60" s="53"/>
    </row>
    <row r="61" spans="1:7" ht="12.75">
      <c r="A61" s="12" t="s">
        <v>19</v>
      </c>
      <c r="B61" s="40" t="s">
        <v>34</v>
      </c>
      <c r="C61" s="7">
        <v>99185</v>
      </c>
      <c r="D61" s="7">
        <v>99185</v>
      </c>
      <c r="E61" s="7">
        <v>89950</v>
      </c>
      <c r="F61" s="8">
        <f t="shared" si="0"/>
        <v>100</v>
      </c>
      <c r="G61" s="8">
        <f t="shared" si="1"/>
        <v>110.2668148971651</v>
      </c>
    </row>
    <row r="62" spans="1:7" ht="20.25" customHeight="1">
      <c r="A62" s="12" t="s">
        <v>27</v>
      </c>
      <c r="B62" s="40" t="s">
        <v>54</v>
      </c>
      <c r="C62" s="7">
        <v>20000</v>
      </c>
      <c r="D62" s="7">
        <v>20000</v>
      </c>
      <c r="E62" s="7">
        <v>20000</v>
      </c>
      <c r="F62" s="8">
        <f t="shared" si="0"/>
        <v>100</v>
      </c>
      <c r="G62" s="8">
        <f t="shared" si="1"/>
        <v>100</v>
      </c>
    </row>
    <row r="63" spans="1:7" ht="18.75" customHeight="1">
      <c r="A63" s="12" t="s">
        <v>65</v>
      </c>
      <c r="B63" s="40" t="s">
        <v>67</v>
      </c>
      <c r="C63" s="7">
        <f>C64+C65+C66</f>
        <v>1341190</v>
      </c>
      <c r="D63" s="7">
        <f>D64+D65+D66</f>
        <v>1331190</v>
      </c>
      <c r="E63" s="7">
        <f>E64+E65+E66</f>
        <v>1323266</v>
      </c>
      <c r="F63" s="8">
        <f t="shared" si="0"/>
        <v>99.2543934863815</v>
      </c>
      <c r="G63" s="8">
        <f t="shared" si="1"/>
        <v>100.59882140098817</v>
      </c>
    </row>
    <row r="64" spans="1:7" ht="12.75">
      <c r="A64" s="16" t="s">
        <v>87</v>
      </c>
      <c r="B64" s="41" t="s">
        <v>88</v>
      </c>
      <c r="C64" s="11">
        <v>0</v>
      </c>
      <c r="D64" s="11">
        <v>0</v>
      </c>
      <c r="E64" s="11">
        <v>1766</v>
      </c>
      <c r="F64" s="8"/>
      <c r="G64" s="8">
        <f t="shared" si="1"/>
        <v>0</v>
      </c>
    </row>
    <row r="65" spans="1:7" ht="14.25" customHeight="1">
      <c r="A65" s="16" t="s">
        <v>66</v>
      </c>
      <c r="B65" s="41" t="s">
        <v>68</v>
      </c>
      <c r="C65" s="11">
        <v>1312190</v>
      </c>
      <c r="D65" s="11">
        <v>1302190</v>
      </c>
      <c r="E65" s="11">
        <v>1246500</v>
      </c>
      <c r="F65" s="8">
        <f t="shared" si="0"/>
        <v>99.23791524093309</v>
      </c>
      <c r="G65" s="8">
        <f t="shared" si="1"/>
        <v>104.46770958684317</v>
      </c>
    </row>
    <row r="66" spans="1:7" ht="12.75">
      <c r="A66" s="16" t="s">
        <v>38</v>
      </c>
      <c r="B66" s="41" t="s">
        <v>35</v>
      </c>
      <c r="C66" s="11">
        <v>29000</v>
      </c>
      <c r="D66" s="11">
        <v>29000</v>
      </c>
      <c r="E66" s="11">
        <v>75000</v>
      </c>
      <c r="F66" s="8">
        <f t="shared" si="0"/>
        <v>100</v>
      </c>
      <c r="G66" s="8">
        <f t="shared" si="1"/>
        <v>38.666666666666664</v>
      </c>
    </row>
    <row r="67" spans="1:7" ht="12.75">
      <c r="A67" s="12" t="s">
        <v>58</v>
      </c>
      <c r="B67" s="40" t="s">
        <v>59</v>
      </c>
      <c r="C67" s="7">
        <f>C68+C69+C70+C71</f>
        <v>1289555.71</v>
      </c>
      <c r="D67" s="7">
        <f>D68+D69+D70+D71</f>
        <v>1286697.33</v>
      </c>
      <c r="E67" s="7">
        <f>E68+E69+E70+E71</f>
        <v>3924904.56</v>
      </c>
      <c r="F67" s="8">
        <f t="shared" si="0"/>
        <v>99.77834381424282</v>
      </c>
      <c r="G67" s="8">
        <f t="shared" si="1"/>
        <v>32.78289472598029</v>
      </c>
    </row>
    <row r="68" spans="1:7" ht="15" customHeight="1">
      <c r="A68" s="16" t="s">
        <v>84</v>
      </c>
      <c r="B68" s="41" t="s">
        <v>83</v>
      </c>
      <c r="C68" s="11">
        <v>0</v>
      </c>
      <c r="D68" s="11">
        <v>0</v>
      </c>
      <c r="E68" s="11">
        <v>3297809</v>
      </c>
      <c r="F68" s="8"/>
      <c r="G68" s="8">
        <f t="shared" si="1"/>
        <v>0</v>
      </c>
    </row>
    <row r="69" spans="1:7" ht="12.75" hidden="1">
      <c r="A69" s="16" t="s">
        <v>48</v>
      </c>
      <c r="B69" s="41" t="s">
        <v>47</v>
      </c>
      <c r="C69" s="11">
        <v>0</v>
      </c>
      <c r="D69" s="11">
        <v>0</v>
      </c>
      <c r="E69" s="11">
        <v>0</v>
      </c>
      <c r="F69" s="8" t="e">
        <f t="shared" si="0"/>
        <v>#DIV/0!</v>
      </c>
      <c r="G69" s="8" t="e">
        <f t="shared" si="1"/>
        <v>#DIV/0!</v>
      </c>
    </row>
    <row r="70" spans="1:7" ht="12.75">
      <c r="A70" s="16" t="s">
        <v>37</v>
      </c>
      <c r="B70" s="41" t="s">
        <v>36</v>
      </c>
      <c r="C70" s="11">
        <v>1136796.71</v>
      </c>
      <c r="D70" s="11">
        <v>1135230.34</v>
      </c>
      <c r="E70" s="11">
        <v>494907.92</v>
      </c>
      <c r="F70" s="8">
        <f t="shared" si="0"/>
        <v>99.8622119516866</v>
      </c>
      <c r="G70" s="8">
        <f t="shared" si="1"/>
        <v>229.38213233685977</v>
      </c>
    </row>
    <row r="71" spans="1:7" ht="12.75">
      <c r="A71" s="16" t="s">
        <v>89</v>
      </c>
      <c r="B71" s="41" t="s">
        <v>90</v>
      </c>
      <c r="C71" s="11">
        <v>152759</v>
      </c>
      <c r="D71" s="11">
        <v>151466.99</v>
      </c>
      <c r="E71" s="11">
        <v>132187.64</v>
      </c>
      <c r="F71" s="8">
        <f t="shared" si="0"/>
        <v>99.15421677282517</v>
      </c>
      <c r="G71" s="8">
        <f t="shared" si="1"/>
        <v>114.58483561700623</v>
      </c>
    </row>
    <row r="72" spans="1:7" ht="18.75" customHeight="1">
      <c r="A72" s="12" t="s">
        <v>16</v>
      </c>
      <c r="B72" s="40" t="s">
        <v>28</v>
      </c>
      <c r="C72" s="7">
        <v>4217556.64</v>
      </c>
      <c r="D72" s="7">
        <v>4181849.95</v>
      </c>
      <c r="E72" s="7">
        <v>17688164.78</v>
      </c>
      <c r="F72" s="8">
        <f t="shared" si="0"/>
        <v>99.15337971608132</v>
      </c>
      <c r="G72" s="8">
        <f t="shared" si="1"/>
        <v>23.64207933390815</v>
      </c>
    </row>
    <row r="73" spans="1:7" ht="13.5" customHeight="1">
      <c r="A73" s="12" t="s">
        <v>39</v>
      </c>
      <c r="B73" s="40" t="s">
        <v>55</v>
      </c>
      <c r="C73" s="7">
        <v>42109.07</v>
      </c>
      <c r="D73" s="7">
        <v>35998</v>
      </c>
      <c r="E73" s="7">
        <v>47494</v>
      </c>
      <c r="F73" s="8">
        <f t="shared" si="0"/>
        <v>85.48752085952029</v>
      </c>
      <c r="G73" s="8">
        <f t="shared" si="1"/>
        <v>75.79483724259907</v>
      </c>
    </row>
    <row r="74" spans="1:7" ht="12.75" hidden="1">
      <c r="A74" s="12" t="s">
        <v>138</v>
      </c>
      <c r="B74" s="17">
        <v>1000</v>
      </c>
      <c r="C74" s="7"/>
      <c r="D74" s="7">
        <v>0</v>
      </c>
      <c r="E74" s="7">
        <v>0</v>
      </c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51</v>
      </c>
      <c r="B75" s="41"/>
      <c r="C75" s="11"/>
      <c r="D75" s="11"/>
      <c r="E75" s="11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61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60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29</v>
      </c>
      <c r="B79" s="41" t="s">
        <v>30</v>
      </c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43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2.75" hidden="1">
      <c r="A81" s="16" t="s">
        <v>53</v>
      </c>
      <c r="B81" s="41"/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8" customHeight="1" hidden="1">
      <c r="A82" s="12" t="s">
        <v>40</v>
      </c>
      <c r="B82" s="40" t="s">
        <v>56</v>
      </c>
      <c r="C82" s="7">
        <v>0</v>
      </c>
      <c r="D82" s="7">
        <v>0</v>
      </c>
      <c r="E82" s="7">
        <v>0</v>
      </c>
      <c r="F82" s="8" t="e">
        <f t="shared" si="0"/>
        <v>#DIV/0!</v>
      </c>
      <c r="G82" s="8" t="e">
        <f>D82/E82*100</f>
        <v>#DIV/0!</v>
      </c>
    </row>
    <row r="83" spans="1:7" s="52" customFormat="1" ht="19.5" customHeight="1">
      <c r="A83" s="42" t="s">
        <v>13</v>
      </c>
      <c r="B83" s="43"/>
      <c r="C83" s="44">
        <f>C57+C61+C62+C63+C67+C72+C73+C74+C82</f>
        <v>8375471.99</v>
      </c>
      <c r="D83" s="44">
        <f>D57+D61+D62+D63+D67+D72+D73+D74+D82</f>
        <v>8308164.45</v>
      </c>
      <c r="E83" s="44">
        <f>E57+E61+E62+E63+E67+E72+E73+E74+E82</f>
        <v>24417503.78</v>
      </c>
      <c r="F83" s="39">
        <f t="shared" si="0"/>
        <v>99.19637317060624</v>
      </c>
      <c r="G83" s="39">
        <f>D83/E83*100</f>
        <v>34.02544553634958</v>
      </c>
    </row>
    <row r="84" spans="1:7" ht="26.25" customHeight="1">
      <c r="A84" s="12" t="s">
        <v>31</v>
      </c>
      <c r="B84" s="17"/>
      <c r="C84" s="45">
        <f>C55-C83</f>
        <v>-546972</v>
      </c>
      <c r="D84" s="45">
        <f>D55-D83</f>
        <v>-399473.8799999999</v>
      </c>
      <c r="E84" s="45">
        <f>E55-E83</f>
        <v>405265.1199999973</v>
      </c>
      <c r="F84" s="8"/>
      <c r="G84" s="8"/>
    </row>
    <row r="85" spans="3:5" ht="15.75" customHeight="1">
      <c r="C85" s="56"/>
      <c r="D85" s="56"/>
      <c r="E85" s="54"/>
    </row>
    <row r="86" spans="1:7" ht="15.75" customHeight="1">
      <c r="A86" s="1" t="s">
        <v>70</v>
      </c>
      <c r="E86" s="54"/>
      <c r="F86" s="58" t="s">
        <v>69</v>
      </c>
      <c r="G86" s="58"/>
    </row>
    <row r="87" spans="3:5" ht="12.75">
      <c r="C87" s="56"/>
      <c r="D87" s="56"/>
      <c r="E87" s="54"/>
    </row>
    <row r="88" spans="3:5" ht="12.75">
      <c r="C88" s="54"/>
      <c r="D88" s="54"/>
      <c r="E88" s="54"/>
    </row>
  </sheetData>
  <sheetProtection/>
  <mergeCells count="4">
    <mergeCell ref="C87:D87"/>
    <mergeCell ref="A1:G1"/>
    <mergeCell ref="C85:D85"/>
    <mergeCell ref="F86:G86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2021-01-15T12:59:13Z</cp:lastPrinted>
  <dcterms:created xsi:type="dcterms:W3CDTF">2006-03-13T07:15:44Z</dcterms:created>
  <dcterms:modified xsi:type="dcterms:W3CDTF">2021-01-26T06:21:00Z</dcterms:modified>
  <cp:category/>
  <cp:version/>
  <cp:contentType/>
  <cp:contentStatus/>
</cp:coreProperties>
</file>