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9.2021" sheetId="1" r:id="rId1"/>
  </sheets>
  <definedNames>
    <definedName name="_xlnm.Print_Area" localSheetId="0">'01.09.2021'!$A$1:$G$80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<sst xmlns="http://schemas.openxmlformats.org/spreadsheetml/2006/main" count="149" uniqueCount="148">
  <si>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</si>
  <si>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</si>
  <si>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</si>
  <si>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</si>
  <si>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</si>
  <si>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</si>
  <si>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</si>
  <si>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</si>
  <si>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</si>
  <si>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</si>
  <si>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</si>
  <si>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</si>
  <si>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</si>
  <si>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</si>
  <si>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</si>
  <si>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</si>
  <si>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</si>
  <si>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</si>
  <si>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</si>
  <si>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</si>
  <si>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</si>
  <si>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</si>
  <si>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</si>
  <si>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</si>
  <si>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</si>
  <si>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</si>
  <si>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</si>
  <si>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</si>
  <si>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</si>
  <si>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</si>
  <si>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</si>
  <si>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</si>
  <si>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</si>
  <si>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</si>
  <si>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</si>
  <si>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</si>
  <si>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</si>
  <si>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</si>
  <si>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</si>
  <si>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</si>
  <si>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</si>
  <si>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</si>
  <si>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</si>
  <si>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</si>
  <si>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</si>
  <si>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</si>
  <si>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</si>
  <si>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</si>
  <si>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</si>
  <si>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</si>
  <si>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</si>
  <si>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</si>
  <si>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</si>
  <si>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</si>
  <si>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</si>
  <si>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</si>
  <si>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</si>
  <si>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</si>
  <si>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</si>
  <si>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</si>
  <si>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</si>
  <si>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</si>
  <si>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</si>
  <si>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</si>
  <si>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</si>
  <si>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</si>
  <si>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</si>
  <si>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</si>
  <si>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</si>
  <si>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</si>
  <si>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</si>
  <si>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</si>
  <si>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</si>
  <si>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</si>
  <si>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</si>
  <si>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</si>
  <si>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</si>
  <si>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</si>
  <si>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</si>
  <si>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</si>
  <si>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</si>
  <si>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</si>
  <si>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</si>
  <si>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</si>
  <si>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</si>
  <si>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</si>
  <si>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</si>
  <si>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</si>
  <si>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</si>
  <si>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</si>
  <si>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</si>
  <si>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</si>
  <si>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</si>
  <si>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</si>
  <si>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</si>
  <si>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</si>
  <si>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</si>
  <si>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</si>
  <si>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</si>
  <si>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</si>
  <si>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</si>
  <si>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</si>
  <si>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</si>
  <si>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</si>
  <si>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</si>
  <si>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</si>
  <si>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</si>
  <si>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</si>
  <si>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</si>
  <si>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</si>
  <si>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</si>
  <si>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</si>
  <si>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</si>
  <si>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</si>
  <si>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</si>
  <si>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</si>
  <si>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</si>
  <si>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</si>
  <si>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</si>
  <si>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</si>
  <si>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</si>
  <si>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</si>
  <si>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</si>
  <si>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</si>
  <si>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</si>
  <si>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</si>
  <si>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</si>
  <si>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</si>
  <si>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</si>
  <si>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</si>
  <si>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</si>
  <si>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</si>
  <si>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</si>
  <si>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</si>
  <si>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</si>
  <si>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</si>
  <si>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</si>
  <si>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</si>
  <si>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</si>
  <si>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</si>
  <si>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</si>
  <si>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</si>
  <si>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</si>
  <si>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</si>
  <si>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</si>
  <si>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Н.Ч.СЮРБЕЕВСКОГО ПОСЕЛЕНИЯ НА 01.09.2021 г.</t>
  </si>
  <si>
    <t>Исполнено на 01.09.2021</t>
  </si>
  <si>
    <t>Исполнено на 01.09.2020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</si>
</sst>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37">
      <selection activeCell="G31" sqref="G31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145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137</v>
      </c>
      <c r="D3" s="2" t="s">
        <v>146</v>
      </c>
      <c r="E3" s="2" t="s">
        <v>147</v>
      </c>
      <c r="F3" s="3" t="s">
        <v>81</v>
      </c>
      <c r="G3" s="3" t="s">
        <v>138</v>
      </c>
    </row>
    <row r="4" spans="1:7" ht="12" customHeight="1">
      <c r="A4" s="4" t="s">
        <v>1</v>
      </c>
      <c r="B4" s="4"/>
      <c r="C4" s="5">
        <f>C5+C23</f>
        <v>1080705</v>
      </c>
      <c r="D4" s="5">
        <f>D5+D23</f>
        <v>379546.07999999996</v>
      </c>
      <c r="E4" s="5">
        <f>E5+E23</f>
        <v>357129.93</v>
      </c>
      <c r="F4" s="6">
        <f aca="true" t="shared" si="0" ref="F4:F51">D4/C4*100</f>
        <v>35.12022984995905</v>
      </c>
      <c r="G4" s="6">
        <f aca="true" t="shared" si="1" ref="G4:G54">D4*100/E4</f>
        <v>106.27674919321377</v>
      </c>
    </row>
    <row r="5" spans="1:7" ht="12.75">
      <c r="A5" s="7" t="s">
        <v>14</v>
      </c>
      <c r="B5" s="4"/>
      <c r="C5" s="5">
        <f>C6+C9+C14+C16+C22</f>
        <v>955700</v>
      </c>
      <c r="D5" s="5">
        <f>D6+D9+D14+D16+D22</f>
        <v>269241.92</v>
      </c>
      <c r="E5" s="5">
        <f>E6+E9+E14+E16+E22</f>
        <v>321714.16</v>
      </c>
      <c r="F5" s="6">
        <f t="shared" si="0"/>
        <v>28.17222140839175</v>
      </c>
      <c r="G5" s="6">
        <f t="shared" si="1"/>
        <v>83.68979469228212</v>
      </c>
    </row>
    <row r="6" spans="1:7" ht="12.75">
      <c r="A6" s="7" t="s">
        <v>2</v>
      </c>
      <c r="B6" s="4" t="s">
        <v>20</v>
      </c>
      <c r="C6" s="5">
        <f>C7</f>
        <v>36000</v>
      </c>
      <c r="D6" s="5">
        <f>D7</f>
        <v>37812.91</v>
      </c>
      <c r="E6" s="5">
        <f>E7</f>
        <v>26267.11</v>
      </c>
      <c r="F6" s="6">
        <f t="shared" si="0"/>
        <v>105.03586111111112</v>
      </c>
      <c r="G6" s="6">
        <f t="shared" si="1"/>
        <v>143.9553494845836</v>
      </c>
    </row>
    <row r="7" spans="1:7" ht="12.75">
      <c r="A7" s="8" t="s">
        <v>3</v>
      </c>
      <c r="B7" s="1" t="s">
        <v>36</v>
      </c>
      <c r="C7" s="9">
        <v>36000</v>
      </c>
      <c r="D7" s="44">
        <v>37812.91</v>
      </c>
      <c r="E7" s="9">
        <v>26267.11</v>
      </c>
      <c r="F7" s="6">
        <f t="shared" si="0"/>
        <v>105.03586111111112</v>
      </c>
      <c r="G7" s="6">
        <f t="shared" si="1"/>
        <v>143.9553494845836</v>
      </c>
    </row>
    <row r="8" spans="1:7" ht="12.75">
      <c r="A8" s="22" t="s">
        <v>136</v>
      </c>
      <c r="B8" s="1"/>
      <c r="C8" s="9">
        <f>C7*1/3</f>
        <v>12000</v>
      </c>
      <c r="D8" s="9">
        <f>D7*1/3</f>
        <v>12604.303333333335</v>
      </c>
      <c r="E8" s="9">
        <f>E7*1/3</f>
        <v>8755.703333333333</v>
      </c>
      <c r="F8" s="6">
        <f t="shared" si="0"/>
        <v>105.03586111111112</v>
      </c>
      <c r="G8" s="6">
        <f t="shared" si="1"/>
        <v>143.9553494845836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255000</v>
      </c>
      <c r="D9" s="5">
        <f>D10+D11+D12+D13</f>
        <v>140497.74</v>
      </c>
      <c r="E9" s="5">
        <f>E10+E11+E12+E13</f>
        <v>125446.07</v>
      </c>
      <c r="F9" s="6">
        <f t="shared" si="0"/>
        <v>55.09715294117646</v>
      </c>
      <c r="G9" s="6">
        <f t="shared" si="1"/>
        <v>111.99851856658402</v>
      </c>
    </row>
    <row r="10" spans="1:7" ht="54" customHeight="1">
      <c r="A10" s="11" t="s">
        <v>66</v>
      </c>
      <c r="B10" s="12" t="s">
        <v>85</v>
      </c>
      <c r="C10" s="13">
        <v>108900</v>
      </c>
      <c r="D10" s="13">
        <v>63497.89</v>
      </c>
      <c r="E10" s="9">
        <v>58527.5</v>
      </c>
      <c r="F10" s="6">
        <f t="shared" si="0"/>
        <v>58.308438934802574</v>
      </c>
      <c r="G10" s="6">
        <f t="shared" si="1"/>
        <v>108.49240100807313</v>
      </c>
    </row>
    <row r="11" spans="1:7" ht="65.25" customHeight="1">
      <c r="A11" s="14" t="s">
        <v>67</v>
      </c>
      <c r="B11" s="12" t="s">
        <v>86</v>
      </c>
      <c r="C11" s="13">
        <v>800</v>
      </c>
      <c r="D11" s="13">
        <v>473.12</v>
      </c>
      <c r="E11" s="9">
        <v>399.02</v>
      </c>
      <c r="F11" s="6">
        <f t="shared" si="0"/>
        <v>59.14</v>
      </c>
      <c r="G11" s="6">
        <f t="shared" si="1"/>
        <v>118.57049771941257</v>
      </c>
    </row>
    <row r="12" spans="1:7" ht="54.75" customHeight="1">
      <c r="A12" s="14" t="s">
        <v>68</v>
      </c>
      <c r="B12" s="12" t="s">
        <v>87</v>
      </c>
      <c r="C12" s="13">
        <v>145300</v>
      </c>
      <c r="D12" s="13">
        <v>88127.36</v>
      </c>
      <c r="E12" s="9">
        <v>77455.46</v>
      </c>
      <c r="F12" s="6">
        <f t="shared" si="0"/>
        <v>60.652002752924986</v>
      </c>
      <c r="G12" s="6">
        <f t="shared" si="1"/>
        <v>113.7781119626686</v>
      </c>
    </row>
    <row r="13" spans="1:7" ht="50.25" customHeight="1">
      <c r="A13" s="14" t="s">
        <v>69</v>
      </c>
      <c r="B13" s="12" t="s">
        <v>88</v>
      </c>
      <c r="C13" s="13">
        <v>0</v>
      </c>
      <c r="D13" s="13">
        <v>-11600.63</v>
      </c>
      <c r="E13" s="9">
        <v>-10935.91</v>
      </c>
      <c r="F13" s="6"/>
      <c r="G13" s="6">
        <f t="shared" si="1"/>
        <v>106.07832361458718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20698.53</v>
      </c>
      <c r="E14" s="5">
        <f>E15</f>
        <v>26455.8</v>
      </c>
      <c r="F14" s="6">
        <f t="shared" si="0"/>
        <v>140.80632653061224</v>
      </c>
      <c r="G14" s="6">
        <f t="shared" si="1"/>
        <v>78.23815571632686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20698.53</v>
      </c>
      <c r="E15" s="9">
        <v>26455.8</v>
      </c>
      <c r="F15" s="6">
        <f t="shared" si="0"/>
        <v>140.80632653061224</v>
      </c>
      <c r="G15" s="6">
        <f t="shared" si="1"/>
        <v>78.23815571632686</v>
      </c>
    </row>
    <row r="16" spans="1:7" ht="16.5" customHeight="1">
      <c r="A16" s="17" t="s">
        <v>6</v>
      </c>
      <c r="B16" s="18" t="s">
        <v>22</v>
      </c>
      <c r="C16" s="5">
        <f>C17+C18</f>
        <v>649000</v>
      </c>
      <c r="D16" s="5">
        <f>D17+D18</f>
        <v>67732.73999999999</v>
      </c>
      <c r="E16" s="5">
        <f>E17+E18</f>
        <v>143545.18</v>
      </c>
      <c r="F16" s="6">
        <f t="shared" si="0"/>
        <v>10.436477657935283</v>
      </c>
      <c r="G16" s="6">
        <f t="shared" si="1"/>
        <v>47.18565959511841</v>
      </c>
    </row>
    <row r="17" spans="1:7" ht="15.75" customHeight="1">
      <c r="A17" s="16" t="s">
        <v>7</v>
      </c>
      <c r="B17" s="3" t="s">
        <v>23</v>
      </c>
      <c r="C17" s="13">
        <v>155000</v>
      </c>
      <c r="D17" s="13">
        <v>4732.07</v>
      </c>
      <c r="E17" s="9">
        <v>72360.84</v>
      </c>
      <c r="F17" s="6">
        <f t="shared" si="0"/>
        <v>3.052948387096774</v>
      </c>
      <c r="G17" s="6">
        <f t="shared" si="1"/>
        <v>6.539545422634674</v>
      </c>
    </row>
    <row r="18" spans="1:7" ht="18" customHeight="1">
      <c r="A18" s="17" t="s">
        <v>17</v>
      </c>
      <c r="B18" s="18" t="s">
        <v>24</v>
      </c>
      <c r="C18" s="5">
        <f>C19+C20</f>
        <v>494000</v>
      </c>
      <c r="D18" s="5">
        <f>D19+D20</f>
        <v>63000.67</v>
      </c>
      <c r="E18" s="5">
        <f>E19+E20</f>
        <v>71184.34</v>
      </c>
      <c r="F18" s="6">
        <f t="shared" si="0"/>
        <v>12.753172064777326</v>
      </c>
      <c r="G18" s="6">
        <f t="shared" si="1"/>
        <v>88.50355288817738</v>
      </c>
    </row>
    <row r="19" spans="1:7" ht="27" customHeight="1">
      <c r="A19" s="45" t="s">
        <v>70</v>
      </c>
      <c r="B19" s="3" t="s">
        <v>71</v>
      </c>
      <c r="C19" s="13">
        <v>125000</v>
      </c>
      <c r="D19" s="13">
        <v>46198.06</v>
      </c>
      <c r="E19" s="9">
        <v>42191.1</v>
      </c>
      <c r="F19" s="6">
        <f t="shared" si="0"/>
        <v>36.958448</v>
      </c>
      <c r="G19" s="6">
        <f t="shared" si="1"/>
        <v>109.49716883418542</v>
      </c>
    </row>
    <row r="20" spans="1:7" ht="28.5" customHeight="1">
      <c r="A20" s="45" t="s">
        <v>72</v>
      </c>
      <c r="B20" s="3" t="s">
        <v>73</v>
      </c>
      <c r="C20" s="13">
        <v>369000</v>
      </c>
      <c r="D20" s="13">
        <v>16802.61</v>
      </c>
      <c r="E20" s="9">
        <v>28993.24</v>
      </c>
      <c r="F20" s="6">
        <f t="shared" si="0"/>
        <v>4.553552845528455</v>
      </c>
      <c r="G20" s="6">
        <f t="shared" si="1"/>
        <v>57.95354365362408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1000</v>
      </c>
      <c r="D22" s="5">
        <v>2500</v>
      </c>
      <c r="E22" s="5">
        <v>0</v>
      </c>
      <c r="F22" s="6">
        <f t="shared" si="0"/>
        <v>250</v>
      </c>
      <c r="G22" s="6"/>
    </row>
    <row r="23" spans="1:7" ht="15" customHeight="1">
      <c r="A23" s="19" t="s">
        <v>15</v>
      </c>
      <c r="B23" s="20"/>
      <c r="C23" s="21">
        <f>C24+C28+C33+C34+C31</f>
        <v>125005</v>
      </c>
      <c r="D23" s="21">
        <f>D24+D28+D33+D34+D31</f>
        <v>110304.16</v>
      </c>
      <c r="E23" s="5">
        <f>E24+E33+E34</f>
        <v>35415.77</v>
      </c>
      <c r="F23" s="6">
        <f t="shared" si="0"/>
        <v>88.23979840806369</v>
      </c>
      <c r="G23" s="6">
        <f t="shared" si="1"/>
        <v>311.45492530587364</v>
      </c>
    </row>
    <row r="24" spans="1:7" ht="27.75" customHeight="1">
      <c r="A24" s="19" t="s">
        <v>89</v>
      </c>
      <c r="B24" s="20" t="s">
        <v>90</v>
      </c>
      <c r="C24" s="21">
        <f>C25+C26+C27</f>
        <v>42270</v>
      </c>
      <c r="D24" s="21">
        <f>D25+D26+D27</f>
        <v>22918.16</v>
      </c>
      <c r="E24" s="21">
        <f>E25+E26+E27</f>
        <v>35415.77</v>
      </c>
      <c r="F24" s="6">
        <f t="shared" si="0"/>
        <v>54.2185001182872</v>
      </c>
      <c r="G24" s="6">
        <f t="shared" si="1"/>
        <v>64.71173717245172</v>
      </c>
    </row>
    <row r="25" spans="1:7" ht="54.75" customHeight="1">
      <c r="A25" s="22" t="s">
        <v>91</v>
      </c>
      <c r="B25" s="23" t="s">
        <v>92</v>
      </c>
      <c r="C25" s="24">
        <v>42270</v>
      </c>
      <c r="D25" s="25">
        <v>22918.16</v>
      </c>
      <c r="E25" s="9">
        <v>35415.77</v>
      </c>
      <c r="F25" s="6">
        <f t="shared" si="0"/>
        <v>54.2185001182872</v>
      </c>
      <c r="G25" s="6">
        <f t="shared" si="1"/>
        <v>64.71173717245172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7" customHeight="1" hidden="1">
      <c r="A27" s="22" t="s">
        <v>95</v>
      </c>
      <c r="B27" s="23" t="s">
        <v>96</v>
      </c>
      <c r="C27" s="24"/>
      <c r="D27" s="25"/>
      <c r="E27" s="9"/>
      <c r="F27" s="6" t="e">
        <f t="shared" si="0"/>
        <v>#DIV/0!</v>
      </c>
      <c r="G27" s="6" t="e">
        <f t="shared" si="1"/>
        <v>#DIV/0!</v>
      </c>
    </row>
    <row r="28" spans="1:7" ht="26.25" customHeight="1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8.5" customHeight="1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20.25" customHeight="1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>
      <c r="A31" s="10" t="s">
        <v>103</v>
      </c>
      <c r="B31" s="29" t="s">
        <v>104</v>
      </c>
      <c r="C31" s="21">
        <f>C32</f>
        <v>35000</v>
      </c>
      <c r="D31" s="21">
        <f>D32</f>
        <v>35000</v>
      </c>
      <c r="E31" s="21">
        <f>E32</f>
        <v>0</v>
      </c>
      <c r="F31" s="6">
        <f t="shared" si="0"/>
        <v>100</v>
      </c>
      <c r="G31" s="6"/>
    </row>
    <row r="32" spans="1:7" s="46" customFormat="1" ht="63.75">
      <c r="A32" s="26" t="s">
        <v>105</v>
      </c>
      <c r="B32" s="27" t="s">
        <v>106</v>
      </c>
      <c r="C32" s="25">
        <v>35000</v>
      </c>
      <c r="D32" s="25">
        <v>35000</v>
      </c>
      <c r="E32" s="9">
        <v>0</v>
      </c>
      <c r="F32" s="6">
        <f t="shared" si="0"/>
        <v>100</v>
      </c>
      <c r="G32" s="6"/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2.75">
      <c r="A34" s="30" t="s">
        <v>109</v>
      </c>
      <c r="B34" s="18" t="s">
        <v>128</v>
      </c>
      <c r="C34" s="21">
        <f>C35+C36+C37</f>
        <v>47735</v>
      </c>
      <c r="D34" s="21">
        <f>D35+D36+D37</f>
        <v>52386</v>
      </c>
      <c r="E34" s="21">
        <f>E35+E36</f>
        <v>0</v>
      </c>
      <c r="F34" s="6">
        <f t="shared" si="0"/>
        <v>109.74337488216193</v>
      </c>
      <c r="G34" s="6"/>
    </row>
    <row r="35" spans="1:7" s="49" customFormat="1" ht="12.75" hidden="1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139</v>
      </c>
      <c r="B37" s="3" t="s">
        <v>140</v>
      </c>
      <c r="C37" s="25">
        <v>47735</v>
      </c>
      <c r="D37" s="25">
        <v>52386</v>
      </c>
      <c r="E37" s="9">
        <v>0</v>
      </c>
      <c r="F37" s="6">
        <f t="shared" si="0"/>
        <v>109.74337488216193</v>
      </c>
      <c r="G37" s="6"/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5098133</v>
      </c>
      <c r="D38" s="5">
        <f>D39+D40+D43+D44+D47+D48+D49+D52+D45+D46+D51+D50</f>
        <v>3432362</v>
      </c>
      <c r="E38" s="5">
        <f>E39+E40+E43+E44+E45+E47+E48+E49+E52+E46+E51+E50</f>
        <v>2618832.91</v>
      </c>
      <c r="F38" s="6">
        <f t="shared" si="0"/>
        <v>67.32586223231132</v>
      </c>
      <c r="G38" s="6">
        <f t="shared" si="1"/>
        <v>131.0645664675109</v>
      </c>
    </row>
    <row r="39" spans="1:7" ht="19.5" customHeight="1">
      <c r="A39" s="16" t="s">
        <v>82</v>
      </c>
      <c r="B39" s="3" t="s">
        <v>119</v>
      </c>
      <c r="C39" s="13">
        <v>2659337</v>
      </c>
      <c r="D39" s="13">
        <v>1774674</v>
      </c>
      <c r="E39" s="9">
        <v>1063442</v>
      </c>
      <c r="F39" s="6">
        <f t="shared" si="0"/>
        <v>66.73370091868763</v>
      </c>
      <c r="G39" s="6">
        <f t="shared" si="1"/>
        <v>166.88018716582567</v>
      </c>
    </row>
    <row r="40" spans="1:7" ht="28.5" customHeight="1">
      <c r="A40" s="16" t="s">
        <v>38</v>
      </c>
      <c r="B40" s="3" t="s">
        <v>120</v>
      </c>
      <c r="C40" s="13">
        <v>1130000</v>
      </c>
      <c r="D40" s="13">
        <v>700000</v>
      </c>
      <c r="E40" s="9">
        <v>812000</v>
      </c>
      <c r="F40" s="6">
        <f t="shared" si="0"/>
        <v>61.94690265486725</v>
      </c>
      <c r="G40" s="6">
        <f t="shared" si="1"/>
        <v>86.20689655172414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195335</v>
      </c>
      <c r="D44" s="9">
        <v>158219</v>
      </c>
      <c r="E44" s="9">
        <v>0</v>
      </c>
      <c r="F44" s="6">
        <f t="shared" si="0"/>
        <v>80.99879693859268</v>
      </c>
      <c r="G44" s="6"/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951182</v>
      </c>
      <c r="D47" s="9">
        <v>671777</v>
      </c>
      <c r="E47" s="9">
        <v>616802</v>
      </c>
      <c r="F47" s="6">
        <f t="shared" si="0"/>
        <v>70.62549543620463</v>
      </c>
      <c r="G47" s="6">
        <f t="shared" si="1"/>
        <v>108.91290884270803</v>
      </c>
    </row>
    <row r="48" spans="1:7" s="46" customFormat="1" ht="29.25" customHeight="1">
      <c r="A48" s="35" t="s">
        <v>135</v>
      </c>
      <c r="B48" s="23" t="s">
        <v>121</v>
      </c>
      <c r="C48" s="13">
        <v>103679</v>
      </c>
      <c r="D48" s="13">
        <v>69092</v>
      </c>
      <c r="E48" s="9">
        <v>60142</v>
      </c>
      <c r="F48" s="6">
        <f t="shared" si="0"/>
        <v>66.64030324366554</v>
      </c>
      <c r="G48" s="6">
        <f t="shared" si="1"/>
        <v>114.88144724152838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8.25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.75">
      <c r="A51" s="35" t="s">
        <v>46</v>
      </c>
      <c r="B51" s="23" t="s">
        <v>131</v>
      </c>
      <c r="C51" s="9">
        <v>58600</v>
      </c>
      <c r="D51" s="9">
        <v>58600</v>
      </c>
      <c r="E51" s="9">
        <v>10531.91</v>
      </c>
      <c r="F51" s="6">
        <f t="shared" si="0"/>
        <v>100</v>
      </c>
      <c r="G51" s="6">
        <f t="shared" si="1"/>
        <v>556.4042989353309</v>
      </c>
    </row>
    <row r="52" spans="1:7" s="46" customFormat="1" ht="12.75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55915</v>
      </c>
      <c r="F52" s="6"/>
      <c r="G52" s="6">
        <f t="shared" si="1"/>
        <v>0</v>
      </c>
    </row>
    <row r="53" spans="1:7" s="46" customFormat="1" ht="12.75">
      <c r="A53" s="35" t="s">
        <v>58</v>
      </c>
      <c r="B53" s="23" t="s">
        <v>124</v>
      </c>
      <c r="C53" s="9">
        <v>0</v>
      </c>
      <c r="D53" s="9">
        <v>0</v>
      </c>
      <c r="E53" s="9">
        <v>55915</v>
      </c>
      <c r="F53" s="6"/>
      <c r="G53" s="6">
        <f t="shared" si="1"/>
        <v>0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>D54/C54*100</f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6178838</v>
      </c>
      <c r="D55" s="39">
        <f>D4+D38+D54</f>
        <v>3811908.08</v>
      </c>
      <c r="E55" s="39">
        <f>E4+E38+E54</f>
        <v>2975962.8400000003</v>
      </c>
      <c r="F55" s="40">
        <f>D55/C55*100</f>
        <v>61.69296039158172</v>
      </c>
      <c r="G55" s="40">
        <f>D55*100/E55</f>
        <v>128.08990854200314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1631149</v>
      </c>
      <c r="D57" s="5">
        <v>1000186.37</v>
      </c>
      <c r="E57" s="5">
        <v>950753.03</v>
      </c>
      <c r="F57" s="6">
        <f aca="true" t="shared" si="2" ref="F57:F77">D57/C57*100</f>
        <v>61.31790351463907</v>
      </c>
      <c r="G57" s="6">
        <f aca="true" t="shared" si="3" ref="G57:G77">D57*100/E57</f>
        <v>105.19938811028558</v>
      </c>
    </row>
    <row r="58" spans="1:7" s="46" customFormat="1" ht="12.75">
      <c r="A58" s="35" t="s">
        <v>12</v>
      </c>
      <c r="B58" s="23">
        <v>211.213</v>
      </c>
      <c r="C58" s="9">
        <v>1249699</v>
      </c>
      <c r="D58" s="9">
        <v>813683.6</v>
      </c>
      <c r="E58" s="9">
        <v>770511.38</v>
      </c>
      <c r="F58" s="6">
        <f t="shared" si="2"/>
        <v>65.11036657627156</v>
      </c>
      <c r="G58" s="6">
        <f t="shared" si="3"/>
        <v>105.60306065823454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37006.92</v>
      </c>
      <c r="E59" s="9">
        <v>62456.97</v>
      </c>
      <c r="F59" s="6">
        <f t="shared" si="2"/>
        <v>28.466861538461536</v>
      </c>
      <c r="G59" s="6">
        <f t="shared" si="3"/>
        <v>59.25186572451401</v>
      </c>
    </row>
    <row r="60" spans="1:7" s="46" customFormat="1" ht="12.75">
      <c r="A60" s="35" t="s">
        <v>13</v>
      </c>
      <c r="B60" s="23"/>
      <c r="C60" s="9">
        <f>C57-C58-C59</f>
        <v>251450</v>
      </c>
      <c r="D60" s="9">
        <f>D57-D58-D59</f>
        <v>149495.85000000003</v>
      </c>
      <c r="E60" s="9">
        <f>E57-E58-E59</f>
        <v>117784.68000000002</v>
      </c>
      <c r="F60" s="6">
        <f t="shared" si="2"/>
        <v>59.45350964406444</v>
      </c>
      <c r="G60" s="6">
        <f t="shared" si="3"/>
        <v>126.92300051246055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67657.87</v>
      </c>
      <c r="E61" s="5">
        <v>58364.64</v>
      </c>
      <c r="F61" s="6">
        <f t="shared" si="2"/>
        <v>65.25706266457046</v>
      </c>
      <c r="G61" s="6">
        <f t="shared" si="3"/>
        <v>115.92270593976079</v>
      </c>
    </row>
    <row r="62" spans="1:7" s="46" customFormat="1" ht="15.75" customHeight="1">
      <c r="A62" s="36" t="s">
        <v>27</v>
      </c>
      <c r="B62" s="41" t="s">
        <v>28</v>
      </c>
      <c r="C62" s="5">
        <v>1115762</v>
      </c>
      <c r="D62" s="5">
        <v>742649.11</v>
      </c>
      <c r="E62" s="5">
        <v>705607.22</v>
      </c>
      <c r="F62" s="6">
        <f t="shared" si="2"/>
        <v>66.55981383126509</v>
      </c>
      <c r="G62" s="6">
        <f t="shared" si="3"/>
        <v>105.24964724709025</v>
      </c>
    </row>
    <row r="63" spans="1:7" s="46" customFormat="1" ht="15.75" customHeight="1">
      <c r="A63" s="36" t="s">
        <v>62</v>
      </c>
      <c r="B63" s="41" t="s">
        <v>63</v>
      </c>
      <c r="C63" s="5">
        <f>C65+C66+C67+C64</f>
        <v>944870</v>
      </c>
      <c r="D63" s="5">
        <f>D65+D66+D67</f>
        <v>782916.8</v>
      </c>
      <c r="E63" s="5">
        <f>E65+E66+E67</f>
        <v>113162</v>
      </c>
      <c r="F63" s="6">
        <f t="shared" si="2"/>
        <v>82.85973731836125</v>
      </c>
      <c r="G63" s="6">
        <f t="shared" si="3"/>
        <v>691.8548629398562</v>
      </c>
    </row>
    <row r="64" spans="1:7" s="46" customFormat="1" ht="15.75" customHeight="1">
      <c r="A64" s="22" t="s">
        <v>142</v>
      </c>
      <c r="B64" s="42" t="s">
        <v>141</v>
      </c>
      <c r="C64" s="9">
        <v>3000</v>
      </c>
      <c r="D64" s="9">
        <v>0</v>
      </c>
      <c r="E64" s="9">
        <v>0</v>
      </c>
      <c r="F64" s="6">
        <f t="shared" si="2"/>
        <v>0</v>
      </c>
      <c r="G64" s="6"/>
    </row>
    <row r="65" spans="1:7" s="46" customFormat="1" ht="12.75">
      <c r="A65" s="35" t="s">
        <v>78</v>
      </c>
      <c r="B65" s="42" t="s">
        <v>79</v>
      </c>
      <c r="C65" s="9">
        <v>16355</v>
      </c>
      <c r="D65" s="9">
        <v>13025</v>
      </c>
      <c r="E65" s="9">
        <v>0</v>
      </c>
      <c r="F65" s="6">
        <f t="shared" si="2"/>
        <v>79.639254050749</v>
      </c>
      <c r="G65" s="6"/>
    </row>
    <row r="66" spans="1:7" s="46" customFormat="1" ht="17.25" customHeight="1">
      <c r="A66" s="35" t="s">
        <v>60</v>
      </c>
      <c r="B66" s="42" t="s">
        <v>59</v>
      </c>
      <c r="C66" s="9">
        <v>867625</v>
      </c>
      <c r="D66" s="9">
        <v>713874.8</v>
      </c>
      <c r="E66" s="9">
        <v>113162</v>
      </c>
      <c r="F66" s="6">
        <f t="shared" si="2"/>
        <v>82.27918743696874</v>
      </c>
      <c r="G66" s="6">
        <f t="shared" si="3"/>
        <v>630.8432159205387</v>
      </c>
    </row>
    <row r="67" spans="1:7" s="46" customFormat="1" ht="12.75">
      <c r="A67" s="35" t="s">
        <v>33</v>
      </c>
      <c r="B67" s="42" t="s">
        <v>32</v>
      </c>
      <c r="C67" s="9">
        <v>57890</v>
      </c>
      <c r="D67" s="9">
        <v>56017</v>
      </c>
      <c r="E67" s="9">
        <v>0</v>
      </c>
      <c r="F67" s="6">
        <f t="shared" si="2"/>
        <v>96.76455346346519</v>
      </c>
      <c r="G67" s="6"/>
    </row>
    <row r="68" spans="1:7" s="46" customFormat="1" ht="15" customHeight="1">
      <c r="A68" s="36" t="s">
        <v>48</v>
      </c>
      <c r="B68" s="41" t="s">
        <v>47</v>
      </c>
      <c r="C68" s="5">
        <f>C69+C70+C71</f>
        <v>1118433</v>
      </c>
      <c r="D68" s="5">
        <f>D69+D70+D71</f>
        <v>593921.27</v>
      </c>
      <c r="E68" s="5">
        <f>E69+E70+E71</f>
        <v>737112.06</v>
      </c>
      <c r="F68" s="6">
        <f t="shared" si="2"/>
        <v>53.10298158226734</v>
      </c>
      <c r="G68" s="6">
        <f t="shared" si="3"/>
        <v>80.57408123264187</v>
      </c>
    </row>
    <row r="69" spans="1:7" s="46" customFormat="1" ht="13.5" customHeight="1" hidden="1">
      <c r="A69" s="35" t="s">
        <v>75</v>
      </c>
      <c r="B69" s="42" t="s">
        <v>76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1118433</v>
      </c>
      <c r="D71" s="9">
        <v>593921.27</v>
      </c>
      <c r="E71" s="9">
        <v>737112.06</v>
      </c>
      <c r="F71" s="6">
        <f t="shared" si="2"/>
        <v>53.10298158226734</v>
      </c>
      <c r="G71" s="6">
        <f t="shared" si="3"/>
        <v>80.57408123264187</v>
      </c>
    </row>
    <row r="72" spans="1:7" s="46" customFormat="1" ht="15.75" customHeight="1">
      <c r="A72" s="36" t="s">
        <v>16</v>
      </c>
      <c r="B72" s="41" t="s">
        <v>29</v>
      </c>
      <c r="C72" s="5">
        <v>1265720</v>
      </c>
      <c r="D72" s="5">
        <v>614991.15</v>
      </c>
      <c r="E72" s="5">
        <v>652938.59</v>
      </c>
      <c r="F72" s="6">
        <f t="shared" si="2"/>
        <v>48.588246215592704</v>
      </c>
      <c r="G72" s="6">
        <f t="shared" si="3"/>
        <v>94.188206887879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3000</v>
      </c>
      <c r="E73" s="5">
        <v>0</v>
      </c>
      <c r="F73" s="6">
        <f t="shared" si="2"/>
        <v>100</v>
      </c>
      <c r="G73" s="6"/>
    </row>
    <row r="74" spans="1:7" s="46" customFormat="1" ht="12.75" hidden="1">
      <c r="A74" s="10" t="s">
        <v>115</v>
      </c>
      <c r="B74" s="43" t="s">
        <v>125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3000</v>
      </c>
      <c r="D75" s="5">
        <v>0</v>
      </c>
      <c r="E75" s="5">
        <v>0</v>
      </c>
      <c r="F75" s="6">
        <f t="shared" si="2"/>
        <v>0</v>
      </c>
      <c r="G75" s="6"/>
    </row>
    <row r="76" spans="1:7" s="46" customFormat="1" ht="12.75" hidden="1">
      <c r="A76" s="36" t="s">
        <v>115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80</v>
      </c>
      <c r="B77" s="38"/>
      <c r="C77" s="39">
        <f>C57+C61+C62+C63+C68+C72+C73+C75+C76+C74</f>
        <v>6185613</v>
      </c>
      <c r="D77" s="39">
        <f>D57+D61+D62+D63+D68+D72+D73+D75+D74</f>
        <v>3805322.5700000003</v>
      </c>
      <c r="E77" s="39">
        <f>E57+E61+E62+E63+E68+E72+E73+E75+E76</f>
        <v>3217937.54</v>
      </c>
      <c r="F77" s="40">
        <f t="shared" si="2"/>
        <v>61.51892415513225</v>
      </c>
      <c r="G77" s="40">
        <f t="shared" si="3"/>
        <v>118.25346274433903</v>
      </c>
    </row>
    <row r="78" spans="1:7" s="46" customFormat="1" ht="21" customHeight="1">
      <c r="A78" s="36" t="s">
        <v>30</v>
      </c>
      <c r="B78" s="20"/>
      <c r="C78" s="5">
        <f>C55-C77</f>
        <v>-6775</v>
      </c>
      <c r="D78" s="5">
        <f>D55-D77</f>
        <v>6585.5099999997765</v>
      </c>
      <c r="E78" s="5">
        <f>E55-E77</f>
        <v>-241974.69999999972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144</v>
      </c>
      <c r="C80" s="59"/>
      <c r="D80" s="59"/>
      <c r="E80" s="60"/>
      <c r="F80" s="63" t="s">
        <v>143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2021-06-02T12:02:08Z</cp:lastPrinted>
  <dcterms:created xsi:type="dcterms:W3CDTF">2006-03-13T07:15:44Z</dcterms:created>
  <dcterms:modified xsi:type="dcterms:W3CDTF">2021-09-03T05:35:34Z</dcterms:modified>
  <cp:category/>
  <cp:version/>
  <cp:contentType/>
  <cp:contentStatus/>
</cp:coreProperties>
</file>