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1.2022" sheetId="1" r:id="rId1"/>
  </sheets>
  <definedNames>
    <definedName name="_xlnm.Print_Area" localSheetId="0">'01.01.2022'!$A$1:$G$80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<sst xmlns="http://schemas.openxmlformats.org/spreadsheetml/2006/main" count="149" uniqueCount="148">
  <si>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</si>
  <si>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</si>
  <si>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</si>
  <si>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</si>
  <si>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</si>
  <si>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</si>
  <si>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</si>
  <si>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</si>
  <si>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</si>
  <si>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</si>
  <si>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</si>
  <si>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</si>
  <si>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</si>
  <si>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</si>
  <si>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</si>
  <si>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</si>
  <si>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</si>
  <si>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</si>
  <si>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</si>
  <si>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</si>
  <si>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</si>
  <si>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</si>
  <si>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</si>
  <si>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</si>
  <si>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</si>
  <si>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</si>
  <si>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</si>
  <si>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</si>
  <si>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</si>
  <si>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</si>
  <si>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</si>
  <si>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</si>
  <si>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</si>
  <si>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</si>
  <si>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</si>
  <si>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</si>
  <si>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</si>
  <si>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</si>
  <si>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</si>
  <si>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</si>
  <si>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</si>
  <si>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</si>
  <si>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</si>
  <si>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</si>
  <si>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</si>
  <si>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</si>
  <si>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</si>
  <si>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</si>
  <si>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</si>
  <si>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</si>
  <si>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</si>
  <si>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</si>
  <si>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</si>
  <si>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</si>
  <si>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</si>
  <si>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</si>
  <si>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</si>
  <si>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</si>
  <si>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</si>
  <si>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</si>
  <si>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</si>
  <si>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</si>
  <si>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</si>
  <si>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</si>
  <si>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</si>
  <si>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</si>
  <si>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</si>
  <si>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</si>
  <si>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</si>
  <si>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</si>
  <si>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</si>
  <si>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</si>
  <si>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</si>
  <si>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</si>
  <si>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</si>
  <si>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</si>
  <si>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</si>
  <si>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</si>
  <si>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</si>
  <si>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</si>
  <si>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</si>
  <si>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</si>
  <si>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</si>
  <si>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</si>
  <si>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</si>
  <si>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</si>
  <si>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</si>
  <si>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</si>
  <si>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</si>
  <si>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</si>
  <si>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</si>
  <si>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</si>
  <si>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</si>
  <si>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</si>
  <si>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</si>
  <si>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</si>
  <si>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</si>
  <si>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</si>
  <si>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</si>
  <si>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</si>
  <si>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</si>
  <si>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</si>
  <si>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</si>
  <si>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</si>
  <si>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</si>
  <si>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</si>
  <si>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</si>
  <si>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</si>
  <si>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</si>
  <si>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</si>
  <si>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</si>
  <si>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</si>
  <si>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</si>
  <si>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</si>
  <si>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</si>
  <si>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</si>
  <si>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</si>
  <si>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</si>
  <si>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</si>
  <si>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</si>
  <si>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</si>
  <si>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</si>
  <si>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</si>
  <si>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</si>
  <si>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</si>
  <si>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</si>
  <si>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</si>
  <si>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</si>
  <si>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</si>
  <si>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</si>
  <si>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</si>
  <si>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</si>
  <si>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</si>
  <si>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</si>
  <si>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</si>
  <si>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</si>
  <si>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</si>
  <si>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</si>
  <si>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</si>
  <si>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</si>
  <si>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</si>
  <si>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</si>
  <si>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</si>
  <si>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</si>
  <si>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</si>
  <si>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Н.Ч.СЮРБЕЕВСКОГО ПОСЕЛЕНИЯ НА 01.01.2022 г.</t>
  </si>
  <si>
    <t>Исполнено на 01.01.2022</t>
  </si>
  <si>
    <t>Исполнено на 01.01.2021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</si>
</sst>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0">
      <selection activeCell="C73" sqref="C73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145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137</v>
      </c>
      <c r="D3" s="2" t="s">
        <v>146</v>
      </c>
      <c r="E3" s="2" t="s">
        <v>147</v>
      </c>
      <c r="F3" s="3" t="s">
        <v>81</v>
      </c>
      <c r="G3" s="3" t="s">
        <v>138</v>
      </c>
    </row>
    <row r="4" spans="1:7" ht="12" customHeight="1">
      <c r="A4" s="4" t="s">
        <v>1</v>
      </c>
      <c r="B4" s="4"/>
      <c r="C4" s="5">
        <f>C5+C23</f>
        <v>1090305</v>
      </c>
      <c r="D4" s="5">
        <f>D5+D23</f>
        <v>1068980.1300000001</v>
      </c>
      <c r="E4" s="5">
        <f>E5+E23</f>
        <v>998023.13</v>
      </c>
      <c r="F4" s="6">
        <f aca="true" t="shared" si="0" ref="F4:F54">D4/C4*100</f>
        <v>98.04413719096952</v>
      </c>
      <c r="G4" s="6">
        <f aca="true" t="shared" si="1" ref="G4:G54">D4*100/E4</f>
        <v>107.10975506148841</v>
      </c>
    </row>
    <row r="5" spans="1:7" ht="12.75">
      <c r="A5" s="7" t="s">
        <v>14</v>
      </c>
      <c r="B5" s="4"/>
      <c r="C5" s="5">
        <f>C6+C9+C14+C16+C22</f>
        <v>960649</v>
      </c>
      <c r="D5" s="5">
        <f>D6+D9+D14+D16+D22</f>
        <v>872723.6900000001</v>
      </c>
      <c r="E5" s="5">
        <f>E6+E9+E14+E16+E22</f>
        <v>958186.47</v>
      </c>
      <c r="F5" s="6">
        <f t="shared" si="0"/>
        <v>90.84730114745345</v>
      </c>
      <c r="G5" s="6">
        <f t="shared" si="1"/>
        <v>91.08077783648939</v>
      </c>
    </row>
    <row r="6" spans="1:7" ht="12.75">
      <c r="A6" s="7" t="s">
        <v>2</v>
      </c>
      <c r="B6" s="4" t="s">
        <v>20</v>
      </c>
      <c r="C6" s="5">
        <f>C7</f>
        <v>49600</v>
      </c>
      <c r="D6" s="5">
        <f>D7</f>
        <v>63855.52</v>
      </c>
      <c r="E6" s="5">
        <f>E7</f>
        <v>45407.62</v>
      </c>
      <c r="F6" s="6">
        <f t="shared" si="0"/>
        <v>128.7409677419355</v>
      </c>
      <c r="G6" s="6">
        <f t="shared" si="1"/>
        <v>140.6273220221628</v>
      </c>
    </row>
    <row r="7" spans="1:7" ht="12.75">
      <c r="A7" s="8" t="s">
        <v>3</v>
      </c>
      <c r="B7" s="1" t="s">
        <v>36</v>
      </c>
      <c r="C7" s="9">
        <v>49600</v>
      </c>
      <c r="D7" s="44">
        <v>63855.52</v>
      </c>
      <c r="E7" s="9">
        <v>45407.62</v>
      </c>
      <c r="F7" s="6">
        <f t="shared" si="0"/>
        <v>128.7409677419355</v>
      </c>
      <c r="G7" s="6">
        <f t="shared" si="1"/>
        <v>140.6273220221628</v>
      </c>
    </row>
    <row r="8" spans="1:7" ht="12.75">
      <c r="A8" s="22" t="s">
        <v>136</v>
      </c>
      <c r="B8" s="1"/>
      <c r="C8" s="9">
        <f>C7*1/3</f>
        <v>16533.333333333332</v>
      </c>
      <c r="D8" s="9">
        <f>D7*1/3</f>
        <v>21285.173333333332</v>
      </c>
      <c r="E8" s="9">
        <f>E7*1/3</f>
        <v>15135.873333333335</v>
      </c>
      <c r="F8" s="6">
        <f t="shared" si="0"/>
        <v>128.7409677419355</v>
      </c>
      <c r="G8" s="6">
        <f t="shared" si="1"/>
        <v>140.62732202216276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255000</v>
      </c>
      <c r="D9" s="5">
        <f>D10+D11+D12+D13</f>
        <v>222229.55000000002</v>
      </c>
      <c r="E9" s="5">
        <f>E10+E11+E12+E13</f>
        <v>195484.83</v>
      </c>
      <c r="F9" s="6">
        <f t="shared" si="0"/>
        <v>87.1488431372549</v>
      </c>
      <c r="G9" s="6">
        <f t="shared" si="1"/>
        <v>113.6812252899624</v>
      </c>
    </row>
    <row r="10" spans="1:7" ht="54" customHeight="1">
      <c r="A10" s="11" t="s">
        <v>66</v>
      </c>
      <c r="B10" s="12" t="s">
        <v>85</v>
      </c>
      <c r="C10" s="13">
        <v>113240</v>
      </c>
      <c r="D10" s="13">
        <v>102594.4</v>
      </c>
      <c r="E10" s="9">
        <v>90164.99</v>
      </c>
      <c r="F10" s="6">
        <f t="shared" si="0"/>
        <v>90.59908159660897</v>
      </c>
      <c r="G10" s="6">
        <f t="shared" si="1"/>
        <v>113.78518424945203</v>
      </c>
    </row>
    <row r="11" spans="1:7" ht="65.25" customHeight="1">
      <c r="A11" s="14" t="s">
        <v>67</v>
      </c>
      <c r="B11" s="12" t="s">
        <v>86</v>
      </c>
      <c r="C11" s="13">
        <v>800</v>
      </c>
      <c r="D11" s="13">
        <v>721.52</v>
      </c>
      <c r="E11" s="9">
        <v>644.93</v>
      </c>
      <c r="F11" s="6">
        <f t="shared" si="0"/>
        <v>90.19</v>
      </c>
      <c r="G11" s="6">
        <f t="shared" si="1"/>
        <v>111.87570744111765</v>
      </c>
    </row>
    <row r="12" spans="1:7" ht="54.75" customHeight="1">
      <c r="A12" s="14" t="s">
        <v>68</v>
      </c>
      <c r="B12" s="12" t="s">
        <v>87</v>
      </c>
      <c r="C12" s="13">
        <v>155300</v>
      </c>
      <c r="D12" s="13">
        <v>136408.6</v>
      </c>
      <c r="E12" s="9">
        <v>121297.23</v>
      </c>
      <c r="F12" s="6">
        <f t="shared" si="0"/>
        <v>87.83554410817771</v>
      </c>
      <c r="G12" s="6">
        <f t="shared" si="1"/>
        <v>112.45813280319757</v>
      </c>
    </row>
    <row r="13" spans="1:7" ht="50.25" customHeight="1">
      <c r="A13" s="14" t="s">
        <v>69</v>
      </c>
      <c r="B13" s="12" t="s">
        <v>88</v>
      </c>
      <c r="C13" s="13">
        <v>-14340</v>
      </c>
      <c r="D13" s="13">
        <v>-17494.97</v>
      </c>
      <c r="E13" s="9">
        <v>-16622.32</v>
      </c>
      <c r="F13" s="6"/>
      <c r="G13" s="6">
        <f t="shared" si="1"/>
        <v>105.24986885103884</v>
      </c>
    </row>
    <row r="14" spans="1:7" ht="12.75">
      <c r="A14" s="15" t="s">
        <v>4</v>
      </c>
      <c r="B14" s="4" t="s">
        <v>21</v>
      </c>
      <c r="C14" s="5">
        <f>C15</f>
        <v>20700</v>
      </c>
      <c r="D14" s="5">
        <f>D15</f>
        <v>20698.56</v>
      </c>
      <c r="E14" s="5">
        <f>E15</f>
        <v>26455.8</v>
      </c>
      <c r="F14" s="6">
        <f t="shared" si="0"/>
        <v>99.99304347826087</v>
      </c>
      <c r="G14" s="6">
        <f t="shared" si="1"/>
        <v>78.23826911301114</v>
      </c>
    </row>
    <row r="15" spans="1:7" ht="13.5" customHeight="1">
      <c r="A15" s="16" t="s">
        <v>5</v>
      </c>
      <c r="B15" s="3" t="s">
        <v>37</v>
      </c>
      <c r="C15" s="13">
        <v>20700</v>
      </c>
      <c r="D15" s="13">
        <v>20698.56</v>
      </c>
      <c r="E15" s="9">
        <v>26455.8</v>
      </c>
      <c r="F15" s="6">
        <f t="shared" si="0"/>
        <v>99.99304347826087</v>
      </c>
      <c r="G15" s="6">
        <f t="shared" si="1"/>
        <v>78.23826911301114</v>
      </c>
    </row>
    <row r="16" spans="1:7" ht="16.5" customHeight="1">
      <c r="A16" s="17" t="s">
        <v>6</v>
      </c>
      <c r="B16" s="18" t="s">
        <v>22</v>
      </c>
      <c r="C16" s="5">
        <f>C17+C18</f>
        <v>632349</v>
      </c>
      <c r="D16" s="5">
        <f>D17+D18</f>
        <v>562940.06</v>
      </c>
      <c r="E16" s="5">
        <f>E17+E18</f>
        <v>690438.22</v>
      </c>
      <c r="F16" s="6">
        <f t="shared" si="0"/>
        <v>89.02363410078928</v>
      </c>
      <c r="G16" s="6">
        <f t="shared" si="1"/>
        <v>81.53373374955983</v>
      </c>
    </row>
    <row r="17" spans="1:7" ht="15.75" customHeight="1">
      <c r="A17" s="16" t="s">
        <v>7</v>
      </c>
      <c r="B17" s="3" t="s">
        <v>23</v>
      </c>
      <c r="C17" s="13">
        <v>150349</v>
      </c>
      <c r="D17" s="13">
        <v>151257.79</v>
      </c>
      <c r="E17" s="9">
        <v>207891.72</v>
      </c>
      <c r="F17" s="6">
        <f t="shared" si="0"/>
        <v>100.60445363786923</v>
      </c>
      <c r="G17" s="6">
        <f t="shared" si="1"/>
        <v>72.7579674649861</v>
      </c>
    </row>
    <row r="18" spans="1:7" ht="18" customHeight="1">
      <c r="A18" s="17" t="s">
        <v>17</v>
      </c>
      <c r="B18" s="18" t="s">
        <v>24</v>
      </c>
      <c r="C18" s="5">
        <f>C19+C20</f>
        <v>482000</v>
      </c>
      <c r="D18" s="5">
        <f>D19+D20</f>
        <v>411682.27</v>
      </c>
      <c r="E18" s="5">
        <f>E19+E20</f>
        <v>482546.5</v>
      </c>
      <c r="F18" s="6">
        <f t="shared" si="0"/>
        <v>85.41125933609959</v>
      </c>
      <c r="G18" s="6">
        <f t="shared" si="1"/>
        <v>85.31452823717507</v>
      </c>
    </row>
    <row r="19" spans="1:7" ht="27" customHeight="1">
      <c r="A19" s="45" t="s">
        <v>70</v>
      </c>
      <c r="B19" s="3" t="s">
        <v>71</v>
      </c>
      <c r="C19" s="13">
        <v>113000</v>
      </c>
      <c r="D19" s="13">
        <v>80504.38</v>
      </c>
      <c r="E19" s="9">
        <v>102027.04</v>
      </c>
      <c r="F19" s="6">
        <f t="shared" si="0"/>
        <v>71.24281415929204</v>
      </c>
      <c r="G19" s="6">
        <f t="shared" si="1"/>
        <v>78.9049451988414</v>
      </c>
    </row>
    <row r="20" spans="1:7" ht="28.5" customHeight="1">
      <c r="A20" s="45" t="s">
        <v>72</v>
      </c>
      <c r="B20" s="3" t="s">
        <v>73</v>
      </c>
      <c r="C20" s="13">
        <v>369000</v>
      </c>
      <c r="D20" s="13">
        <v>331177.89</v>
      </c>
      <c r="E20" s="9">
        <v>380519.46</v>
      </c>
      <c r="F20" s="6">
        <f t="shared" si="0"/>
        <v>89.75010569105692</v>
      </c>
      <c r="G20" s="6">
        <f t="shared" si="1"/>
        <v>87.03310206526625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3000</v>
      </c>
      <c r="D22" s="5">
        <v>3000</v>
      </c>
      <c r="E22" s="5">
        <v>400</v>
      </c>
      <c r="F22" s="6">
        <f t="shared" si="0"/>
        <v>100</v>
      </c>
      <c r="G22" s="6">
        <f t="shared" si="1"/>
        <v>750</v>
      </c>
    </row>
    <row r="23" spans="1:7" ht="15" customHeight="1">
      <c r="A23" s="19" t="s">
        <v>15</v>
      </c>
      <c r="B23" s="20"/>
      <c r="C23" s="21">
        <f>C24+C28+C33+C34+C31</f>
        <v>129656</v>
      </c>
      <c r="D23" s="21">
        <f>D24+D28+D33+D34+D31</f>
        <v>196256.44</v>
      </c>
      <c r="E23" s="5">
        <f>E24+E33+E34</f>
        <v>39836.66</v>
      </c>
      <c r="F23" s="6">
        <f t="shared" si="0"/>
        <v>151.36703276362067</v>
      </c>
      <c r="G23" s="6">
        <f t="shared" si="1"/>
        <v>492.6528479044176</v>
      </c>
    </row>
    <row r="24" spans="1:7" ht="27.75" customHeight="1">
      <c r="A24" s="19" t="s">
        <v>89</v>
      </c>
      <c r="B24" s="20" t="s">
        <v>90</v>
      </c>
      <c r="C24" s="21">
        <f>C25+C26+C27</f>
        <v>42270</v>
      </c>
      <c r="D24" s="21">
        <f>D25+D26+D27</f>
        <v>34271.840000000004</v>
      </c>
      <c r="E24" s="21">
        <f>E25+E26+E27</f>
        <v>39836.66</v>
      </c>
      <c r="F24" s="6">
        <f t="shared" si="0"/>
        <v>81.0784007570381</v>
      </c>
      <c r="G24" s="6">
        <f t="shared" si="1"/>
        <v>86.03090720959037</v>
      </c>
    </row>
    <row r="25" spans="1:7" ht="54.75" customHeight="1">
      <c r="A25" s="22" t="s">
        <v>91</v>
      </c>
      <c r="B25" s="23" t="s">
        <v>92</v>
      </c>
      <c r="C25" s="24">
        <v>42270</v>
      </c>
      <c r="D25" s="25">
        <v>27088.38</v>
      </c>
      <c r="E25" s="9">
        <v>39836.66</v>
      </c>
      <c r="F25" s="6">
        <f t="shared" si="0"/>
        <v>64.08417317246274</v>
      </c>
      <c r="G25" s="6">
        <f t="shared" si="1"/>
        <v>67.99862237446612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5.5">
      <c r="A27" s="22" t="s">
        <v>95</v>
      </c>
      <c r="B27" s="23" t="s">
        <v>96</v>
      </c>
      <c r="C27" s="24">
        <v>0</v>
      </c>
      <c r="D27" s="25">
        <v>7183.46</v>
      </c>
      <c r="E27" s="9">
        <v>0</v>
      </c>
      <c r="F27" s="6" t="e">
        <f t="shared" si="0"/>
        <v>#DIV/0!</v>
      </c>
      <c r="G27" s="6" t="e">
        <f t="shared" si="1"/>
        <v>#DIV/0!</v>
      </c>
    </row>
    <row r="28" spans="1:7" ht="25.5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5.5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12.75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>
      <c r="A31" s="10" t="s">
        <v>103</v>
      </c>
      <c r="B31" s="29" t="s">
        <v>104</v>
      </c>
      <c r="C31" s="21">
        <f>C32</f>
        <v>35000</v>
      </c>
      <c r="D31" s="21">
        <f>D32</f>
        <v>35000</v>
      </c>
      <c r="E31" s="21">
        <f>E32</f>
        <v>0</v>
      </c>
      <c r="F31" s="6">
        <f t="shared" si="0"/>
        <v>100</v>
      </c>
      <c r="G31" s="6" t="e">
        <f t="shared" si="1"/>
        <v>#DIV/0!</v>
      </c>
    </row>
    <row r="32" spans="1:7" s="46" customFormat="1" ht="63.75">
      <c r="A32" s="26" t="s">
        <v>105</v>
      </c>
      <c r="B32" s="27" t="s">
        <v>106</v>
      </c>
      <c r="C32" s="25">
        <v>35000</v>
      </c>
      <c r="D32" s="25">
        <v>35000</v>
      </c>
      <c r="E32" s="9">
        <v>0</v>
      </c>
      <c r="F32" s="6">
        <f t="shared" si="0"/>
        <v>100</v>
      </c>
      <c r="G32" s="6" t="e">
        <f t="shared" si="1"/>
        <v>#DIV/0!</v>
      </c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2.75">
      <c r="A34" s="30" t="s">
        <v>109</v>
      </c>
      <c r="B34" s="18" t="s">
        <v>128</v>
      </c>
      <c r="C34" s="21">
        <f>C35+C36+C37</f>
        <v>52386</v>
      </c>
      <c r="D34" s="21">
        <f>D35+D36+D37</f>
        <v>126984.6</v>
      </c>
      <c r="E34" s="21">
        <f>E35+E36</f>
        <v>0</v>
      </c>
      <c r="F34" s="6">
        <f t="shared" si="0"/>
        <v>242.40178673691446</v>
      </c>
      <c r="G34" s="6" t="e">
        <f t="shared" si="1"/>
        <v>#DIV/0!</v>
      </c>
    </row>
    <row r="35" spans="1:7" s="49" customFormat="1" ht="12.75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139</v>
      </c>
      <c r="B37" s="3" t="s">
        <v>140</v>
      </c>
      <c r="C37" s="25">
        <v>52386</v>
      </c>
      <c r="D37" s="25">
        <v>126984.6</v>
      </c>
      <c r="E37" s="9">
        <v>0</v>
      </c>
      <c r="F37" s="6">
        <f t="shared" si="0"/>
        <v>242.40178673691446</v>
      </c>
      <c r="G37" s="6" t="e">
        <f t="shared" si="1"/>
        <v>#DIV/0!</v>
      </c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6040717</v>
      </c>
      <c r="D38" s="5">
        <f>D39+D40+D43+D44+D47+D48+D49+D52+D45+D46+D51+D50</f>
        <v>6040517</v>
      </c>
      <c r="E38" s="5">
        <f>E39+E40+E43+E44+E45+E47+E48+E49+E52+E46+E51+E50</f>
        <v>4786405.91</v>
      </c>
      <c r="F38" s="6">
        <f t="shared" si="0"/>
        <v>99.99668913475006</v>
      </c>
      <c r="G38" s="6">
        <f t="shared" si="1"/>
        <v>126.2015197536809</v>
      </c>
    </row>
    <row r="39" spans="1:7" ht="19.5" customHeight="1">
      <c r="A39" s="16" t="s">
        <v>82</v>
      </c>
      <c r="B39" s="3" t="s">
        <v>119</v>
      </c>
      <c r="C39" s="13">
        <v>2659337</v>
      </c>
      <c r="D39" s="13">
        <v>2659337</v>
      </c>
      <c r="E39" s="9">
        <v>1596341</v>
      </c>
      <c r="F39" s="6">
        <f t="shared" si="0"/>
        <v>100</v>
      </c>
      <c r="G39" s="6">
        <f t="shared" si="1"/>
        <v>166.5895319358458</v>
      </c>
    </row>
    <row r="40" spans="1:7" ht="28.5" customHeight="1">
      <c r="A40" s="16" t="s">
        <v>38</v>
      </c>
      <c r="B40" s="3" t="s">
        <v>120</v>
      </c>
      <c r="C40" s="13">
        <v>1722700</v>
      </c>
      <c r="D40" s="13">
        <v>1722700</v>
      </c>
      <c r="E40" s="9">
        <v>1676000</v>
      </c>
      <c r="F40" s="6">
        <f t="shared" si="0"/>
        <v>100</v>
      </c>
      <c r="G40" s="6">
        <f t="shared" si="1"/>
        <v>102.78639618138425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545219</v>
      </c>
      <c r="D44" s="9">
        <v>545219</v>
      </c>
      <c r="E44" s="9">
        <v>193662</v>
      </c>
      <c r="F44" s="6">
        <f t="shared" si="0"/>
        <v>100</v>
      </c>
      <c r="G44" s="6">
        <f t="shared" si="1"/>
        <v>281.5312245045492</v>
      </c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951182</v>
      </c>
      <c r="D47" s="9">
        <v>950982</v>
      </c>
      <c r="E47" s="9">
        <v>654770</v>
      </c>
      <c r="F47" s="6">
        <f t="shared" si="0"/>
        <v>99.97897352977664</v>
      </c>
      <c r="G47" s="6">
        <f t="shared" si="1"/>
        <v>145.23909158941308</v>
      </c>
    </row>
    <row r="48" spans="1:7" s="46" customFormat="1" ht="29.25" customHeight="1">
      <c r="A48" s="35" t="s">
        <v>135</v>
      </c>
      <c r="B48" s="23" t="s">
        <v>121</v>
      </c>
      <c r="C48" s="13">
        <v>103679</v>
      </c>
      <c r="D48" s="13">
        <v>103679</v>
      </c>
      <c r="E48" s="9">
        <v>99186</v>
      </c>
      <c r="F48" s="6">
        <f t="shared" si="0"/>
        <v>100</v>
      </c>
      <c r="G48" s="6">
        <f t="shared" si="1"/>
        <v>104.52987316758413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8.25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.75">
      <c r="A51" s="35" t="s">
        <v>46</v>
      </c>
      <c r="B51" s="23" t="s">
        <v>131</v>
      </c>
      <c r="C51" s="9">
        <v>58600</v>
      </c>
      <c r="D51" s="9">
        <v>58600</v>
      </c>
      <c r="E51" s="9">
        <v>510531.91</v>
      </c>
      <c r="F51" s="6">
        <f t="shared" si="0"/>
        <v>100</v>
      </c>
      <c r="G51" s="6">
        <f t="shared" si="1"/>
        <v>11.478224740153854</v>
      </c>
    </row>
    <row r="52" spans="1:7" s="46" customFormat="1" ht="12.75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55915</v>
      </c>
      <c r="F52" s="6" t="e">
        <f t="shared" si="0"/>
        <v>#DIV/0!</v>
      </c>
      <c r="G52" s="6">
        <f t="shared" si="1"/>
        <v>0</v>
      </c>
    </row>
    <row r="53" spans="1:7" s="46" customFormat="1" ht="12.75">
      <c r="A53" s="35" t="s">
        <v>58</v>
      </c>
      <c r="B53" s="23" t="s">
        <v>124</v>
      </c>
      <c r="C53" s="9">
        <v>0</v>
      </c>
      <c r="D53" s="9">
        <v>0</v>
      </c>
      <c r="E53" s="9">
        <v>55915</v>
      </c>
      <c r="F53" s="6" t="e">
        <f t="shared" si="0"/>
        <v>#DIV/0!</v>
      </c>
      <c r="G53" s="6">
        <f t="shared" si="1"/>
        <v>0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 t="shared" si="0"/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7131022</v>
      </c>
      <c r="D55" s="39">
        <f>D4+D38+D54</f>
        <v>7109497.13</v>
      </c>
      <c r="E55" s="39">
        <f>E4+E38+E54</f>
        <v>5784429.04</v>
      </c>
      <c r="F55" s="40">
        <f>D55/C55*100</f>
        <v>99.69815168148408</v>
      </c>
      <c r="G55" s="40">
        <f>D55*100/E55</f>
        <v>122.90750013245905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1673904</v>
      </c>
      <c r="D57" s="5">
        <v>1549847.13</v>
      </c>
      <c r="E57" s="5">
        <v>1471344.22</v>
      </c>
      <c r="F57" s="6">
        <f aca="true" t="shared" si="2" ref="F57:F77">D57/C57*100</f>
        <v>92.58877032374616</v>
      </c>
      <c r="G57" s="6">
        <f aca="true" t="shared" si="3" ref="G57:G77">D57*100/E57</f>
        <v>105.33545508473877</v>
      </c>
    </row>
    <row r="58" spans="1:7" s="46" customFormat="1" ht="12.75">
      <c r="A58" s="35" t="s">
        <v>12</v>
      </c>
      <c r="B58" s="23">
        <v>211.213</v>
      </c>
      <c r="C58" s="9">
        <v>1281399</v>
      </c>
      <c r="D58" s="9">
        <v>1206288.36</v>
      </c>
      <c r="E58" s="9">
        <v>1195214.52</v>
      </c>
      <c r="F58" s="6">
        <f t="shared" si="2"/>
        <v>94.13838780894945</v>
      </c>
      <c r="G58" s="6">
        <f t="shared" si="3"/>
        <v>100.92651484856461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91504.6</v>
      </c>
      <c r="E59" s="9">
        <v>73194.98</v>
      </c>
      <c r="F59" s="6">
        <f t="shared" si="2"/>
        <v>70.38815384615386</v>
      </c>
      <c r="G59" s="6">
        <f t="shared" si="3"/>
        <v>125.01485757629827</v>
      </c>
    </row>
    <row r="60" spans="1:7" s="46" customFormat="1" ht="12.75">
      <c r="A60" s="35" t="s">
        <v>13</v>
      </c>
      <c r="B60" s="23"/>
      <c r="C60" s="9">
        <f>C57-C58-C59</f>
        <v>262505</v>
      </c>
      <c r="D60" s="9">
        <f>D57-D58-D59</f>
        <v>252054.16999999978</v>
      </c>
      <c r="E60" s="9">
        <f>E57-E58-E59</f>
        <v>202934.71999999997</v>
      </c>
      <c r="F60" s="6">
        <f t="shared" si="2"/>
        <v>96.018807260814</v>
      </c>
      <c r="G60" s="6">
        <f t="shared" si="3"/>
        <v>124.20455701222532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103679</v>
      </c>
      <c r="E61" s="5">
        <v>99186</v>
      </c>
      <c r="F61" s="6">
        <f t="shared" si="2"/>
        <v>100</v>
      </c>
      <c r="G61" s="6">
        <f t="shared" si="3"/>
        <v>104.52987316758413</v>
      </c>
    </row>
    <row r="62" spans="1:7" s="46" customFormat="1" ht="15.75" customHeight="1">
      <c r="A62" s="36" t="s">
        <v>27</v>
      </c>
      <c r="B62" s="41" t="s">
        <v>28</v>
      </c>
      <c r="C62" s="5">
        <v>1154032</v>
      </c>
      <c r="D62" s="5">
        <v>1117584.28</v>
      </c>
      <c r="E62" s="5">
        <v>1051325.01</v>
      </c>
      <c r="F62" s="6">
        <f t="shared" si="2"/>
        <v>96.84170629583929</v>
      </c>
      <c r="G62" s="6">
        <f t="shared" si="3"/>
        <v>106.30245351054666</v>
      </c>
    </row>
    <row r="63" spans="1:7" s="46" customFormat="1" ht="15.75" customHeight="1">
      <c r="A63" s="36" t="s">
        <v>62</v>
      </c>
      <c r="B63" s="41" t="s">
        <v>63</v>
      </c>
      <c r="C63" s="5">
        <f>C65+C66+C67+C64</f>
        <v>1291526</v>
      </c>
      <c r="D63" s="5">
        <f>D65+D66+D67+D64</f>
        <v>1291524.02</v>
      </c>
      <c r="E63" s="5">
        <f>E65+E66+E67</f>
        <v>544633</v>
      </c>
      <c r="F63" s="6">
        <f t="shared" si="2"/>
        <v>99.99984669298179</v>
      </c>
      <c r="G63" s="6">
        <f t="shared" si="3"/>
        <v>237.13657086515138</v>
      </c>
    </row>
    <row r="64" spans="1:7" s="46" customFormat="1" ht="15.75" customHeight="1">
      <c r="A64" s="22" t="s">
        <v>142</v>
      </c>
      <c r="B64" s="42" t="s">
        <v>141</v>
      </c>
      <c r="C64" s="9">
        <v>2975</v>
      </c>
      <c r="D64" s="9">
        <v>2974.02</v>
      </c>
      <c r="E64" s="9">
        <v>0</v>
      </c>
      <c r="F64" s="6">
        <f t="shared" si="2"/>
        <v>99.96705882352941</v>
      </c>
      <c r="G64" s="6" t="e">
        <f t="shared" si="3"/>
        <v>#DIV/0!</v>
      </c>
    </row>
    <row r="65" spans="1:7" s="46" customFormat="1" ht="12.75">
      <c r="A65" s="35" t="s">
        <v>78</v>
      </c>
      <c r="B65" s="42" t="s">
        <v>79</v>
      </c>
      <c r="C65" s="9">
        <v>13025</v>
      </c>
      <c r="D65" s="9">
        <v>13025</v>
      </c>
      <c r="E65" s="9">
        <v>0</v>
      </c>
      <c r="F65" s="6">
        <f t="shared" si="2"/>
        <v>100</v>
      </c>
      <c r="G65" s="6" t="e">
        <f t="shared" si="3"/>
        <v>#DIV/0!</v>
      </c>
    </row>
    <row r="66" spans="1:7" s="46" customFormat="1" ht="17.25" customHeight="1">
      <c r="A66" s="35" t="s">
        <v>60</v>
      </c>
      <c r="B66" s="42" t="s">
        <v>59</v>
      </c>
      <c r="C66" s="9">
        <v>1217509</v>
      </c>
      <c r="D66" s="9">
        <v>1217508</v>
      </c>
      <c r="E66" s="9">
        <v>544633</v>
      </c>
      <c r="F66" s="6">
        <f t="shared" si="2"/>
        <v>99.99991786508355</v>
      </c>
      <c r="G66" s="6">
        <f t="shared" si="3"/>
        <v>223.54649828416566</v>
      </c>
    </row>
    <row r="67" spans="1:7" s="46" customFormat="1" ht="12.75">
      <c r="A67" s="35" t="s">
        <v>33</v>
      </c>
      <c r="B67" s="42" t="s">
        <v>32</v>
      </c>
      <c r="C67" s="9">
        <v>58017</v>
      </c>
      <c r="D67" s="9">
        <v>58017</v>
      </c>
      <c r="E67" s="9">
        <v>0</v>
      </c>
      <c r="F67" s="6">
        <f t="shared" si="2"/>
        <v>100</v>
      </c>
      <c r="G67" s="6" t="e">
        <f t="shared" si="3"/>
        <v>#DIV/0!</v>
      </c>
    </row>
    <row r="68" spans="1:7" s="46" customFormat="1" ht="15" customHeight="1">
      <c r="A68" s="36" t="s">
        <v>48</v>
      </c>
      <c r="B68" s="41" t="s">
        <v>47</v>
      </c>
      <c r="C68" s="5">
        <f>C69+C70+C71</f>
        <v>1065094</v>
      </c>
      <c r="D68" s="5">
        <f>D69+D70+D71</f>
        <v>1034756.64</v>
      </c>
      <c r="E68" s="5">
        <f>E69+E70+E71</f>
        <v>1358066.32</v>
      </c>
      <c r="F68" s="6">
        <f t="shared" si="2"/>
        <v>97.15167299787625</v>
      </c>
      <c r="G68" s="6">
        <f t="shared" si="3"/>
        <v>76.19338060014624</v>
      </c>
    </row>
    <row r="69" spans="1:7" s="46" customFormat="1" ht="13.5" customHeight="1" hidden="1">
      <c r="A69" s="35" t="s">
        <v>75</v>
      </c>
      <c r="B69" s="42" t="s">
        <v>76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1065094</v>
      </c>
      <c r="D71" s="9">
        <v>1034756.64</v>
      </c>
      <c r="E71" s="9">
        <v>1358066.32</v>
      </c>
      <c r="F71" s="6">
        <f t="shared" si="2"/>
        <v>97.15167299787625</v>
      </c>
      <c r="G71" s="6">
        <f t="shared" si="3"/>
        <v>76.19338060014624</v>
      </c>
    </row>
    <row r="72" spans="1:7" s="46" customFormat="1" ht="15.75" customHeight="1">
      <c r="A72" s="36" t="s">
        <v>16</v>
      </c>
      <c r="B72" s="41" t="s">
        <v>29</v>
      </c>
      <c r="C72" s="5">
        <v>1851911</v>
      </c>
      <c r="D72" s="5">
        <v>1283059.43</v>
      </c>
      <c r="E72" s="5">
        <v>1415921.82</v>
      </c>
      <c r="F72" s="6">
        <f t="shared" si="2"/>
        <v>69.2829963210975</v>
      </c>
      <c r="G72" s="6">
        <f t="shared" si="3"/>
        <v>90.61654477504979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3000</v>
      </c>
      <c r="E73" s="5">
        <v>0</v>
      </c>
      <c r="F73" s="6">
        <f t="shared" si="2"/>
        <v>100</v>
      </c>
      <c r="G73" s="6" t="e">
        <f t="shared" si="3"/>
        <v>#DIV/0!</v>
      </c>
    </row>
    <row r="74" spans="1:7" s="46" customFormat="1" ht="12.75" hidden="1">
      <c r="A74" s="10" t="s">
        <v>115</v>
      </c>
      <c r="B74" s="43" t="s">
        <v>125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0</v>
      </c>
      <c r="D75" s="5">
        <v>0</v>
      </c>
      <c r="E75" s="5">
        <v>0</v>
      </c>
      <c r="F75" s="6" t="e">
        <f t="shared" si="2"/>
        <v>#DIV/0!</v>
      </c>
      <c r="G75" s="6" t="e">
        <f t="shared" si="3"/>
        <v>#DIV/0!</v>
      </c>
    </row>
    <row r="76" spans="1:7" s="46" customFormat="1" ht="12.75" hidden="1">
      <c r="A76" s="36" t="s">
        <v>115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80</v>
      </c>
      <c r="B77" s="38"/>
      <c r="C77" s="39">
        <f>C57+C61+C62+C63+C68+C72+C73+C75+C76+C74</f>
        <v>7143146</v>
      </c>
      <c r="D77" s="39">
        <f>D57+D61+D62+D63+D68+D72+D73+D75+D74</f>
        <v>6383450.5</v>
      </c>
      <c r="E77" s="39">
        <f>E57+E61+E62+E63+E68+E72+E73+E75+E76</f>
        <v>5940476.37</v>
      </c>
      <c r="F77" s="40">
        <f t="shared" si="2"/>
        <v>89.36469309181136</v>
      </c>
      <c r="G77" s="40">
        <f t="shared" si="3"/>
        <v>107.4568789169344</v>
      </c>
    </row>
    <row r="78" spans="1:7" s="46" customFormat="1" ht="21" customHeight="1">
      <c r="A78" s="36" t="s">
        <v>30</v>
      </c>
      <c r="B78" s="20"/>
      <c r="C78" s="5">
        <f>C55-C77</f>
        <v>-12124</v>
      </c>
      <c r="D78" s="5">
        <f>D55-D77</f>
        <v>726046.6299999999</v>
      </c>
      <c r="E78" s="5">
        <f>E55-E77</f>
        <v>-156047.33000000007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144</v>
      </c>
      <c r="C80" s="59"/>
      <c r="D80" s="59"/>
      <c r="E80" s="60"/>
      <c r="F80" s="63" t="s">
        <v>143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22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2022-01-17T11:15:05Z</cp:lastPrinted>
  <dcterms:created xsi:type="dcterms:W3CDTF">2006-03-13T07:15:44Z</dcterms:created>
  <dcterms:modified xsi:type="dcterms:W3CDTF">2022-01-17T11:15:07Z</dcterms:modified>
  <cp:category/>
  <cp:version/>
  <cp:contentType/>
  <cp:contentStatus/>
</cp:coreProperties>
</file>