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20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<sst xmlns="http://schemas.openxmlformats.org/spreadsheetml/2006/main" count="135" uniqueCount="134">
  <si>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</si>
  <si>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</si>
  <si>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</si>
  <si>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</si>
  <si>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</si>
  <si>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</si>
  <si>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</si>
  <si>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</si>
  <si>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</si>
  <si>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</si>
  <si>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</si>
  <si>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</si>
  <si>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</si>
  <si>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</si>
  <si>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</si>
  <si>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</si>
  <si>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</si>
  <si>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</si>
  <si>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</si>
  <si>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</si>
  <si>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</si>
  <si>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</si>
  <si>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</si>
  <si>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</si>
  <si>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</si>
  <si>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</si>
  <si>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</si>
  <si>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</si>
  <si>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</si>
  <si>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</si>
  <si>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</si>
  <si>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</si>
  <si>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</si>
  <si>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</si>
  <si>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</si>
  <si>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</si>
  <si>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</si>
  <si>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</si>
  <si>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</si>
  <si>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</si>
  <si>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</si>
  <si>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</si>
  <si>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</si>
  <si>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</si>
  <si>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</si>
  <si>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</si>
  <si>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</si>
  <si>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</si>
  <si>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</si>
  <si>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</si>
  <si>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</si>
  <si>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</si>
  <si>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</si>
  <si>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</si>
  <si>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</si>
  <si>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</si>
  <si>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</si>
  <si>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</si>
  <si>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</si>
  <si>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</si>
  <si>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</si>
  <si>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</si>
  <si>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</si>
  <si>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</si>
  <si>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</si>
  <si>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</si>
  <si>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</si>
  <si>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</si>
  <si>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</si>
  <si>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</si>
  <si>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</si>
  <si>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</si>
  <si>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</si>
  <si>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</si>
  <si>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</si>
  <si>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</si>
  <si>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</si>
  <si>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</si>
  <si>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</si>
  <si>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</si>
  <si>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</si>
  <si>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</si>
  <si>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</si>
  <si>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</si>
  <si>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</si>
  <si>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</si>
  <si>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</si>
  <si>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</si>
  <si>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</si>
  <si>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</si>
  <si>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</si>
  <si>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</si>
  <si>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</si>
  <si>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</si>
  <si>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</si>
  <si>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</si>
  <si>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</si>
  <si>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</si>
  <si>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</si>
  <si>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</si>
  <si>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</si>
  <si>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</si>
  <si>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</si>
  <si>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</si>
  <si>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</si>
  <si>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</si>
  <si>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</si>
  <si>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</si>
  <si>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</si>
  <si>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</si>
  <si>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</si>
  <si>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</si>
  <si>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</si>
  <si>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</si>
  <si>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</si>
  <si>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</si>
  <si>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</si>
  <si>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</si>
  <si>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</si>
  <si>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</si>
  <si>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</si>
  <si>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</si>
  <si>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</si>
  <si>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</si>
  <si>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</si>
  <si>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</si>
  <si>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</si>
  <si>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</si>
  <si>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Уточ.     план на 2020 г</t>
  </si>
  <si>
    <t>в т.ч. доп. норматив</t>
  </si>
  <si>
    <t xml:space="preserve">% исп. 2020 г. к 2019 г. </t>
  </si>
  <si>
    <t>АНАЛИЗ ИСПОЛНЕНИЯ БЮДЖЕТА   АСАНОВСКОГО СЕЛЬСКОГО ПОСЕЛЕНИЯ НА 01.12.2020 г.</t>
  </si>
  <si>
    <t>Исполнено на 01.12.2020</t>
  </si>
  <si>
    <t>Исполнено на 01.12.2019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</si>
</sst>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59.00390625" style="1" customWidth="1"/>
    <col min="2" max="2" width="23.625" style="1" customWidth="1"/>
    <col min="3" max="3" width="15.00390625" style="49" customWidth="1"/>
    <col min="4" max="4" width="14.00390625" style="49" customWidth="1"/>
    <col min="5" max="5" width="13.25390625" style="49" customWidth="1"/>
    <col min="6" max="6" width="12.625" style="1" customWidth="1"/>
    <col min="7" max="7" width="11.125" style="1" customWidth="1"/>
    <col min="8" max="16384" width="9.125" style="1" customWidth="1"/>
  </cols>
  <sheetData>
    <row r="1" spans="1:7" ht="16.5" customHeight="1">
      <c r="A1" s="56" t="s">
        <v>131</v>
      </c>
      <c r="B1" s="56"/>
      <c r="C1" s="56"/>
      <c r="D1" s="56"/>
      <c r="E1" s="56"/>
      <c r="F1" s="56"/>
      <c r="G1" s="56"/>
    </row>
    <row r="2" spans="6:7" ht="12.75">
      <c r="F2" s="57" t="s">
        <v>70</v>
      </c>
      <c r="G2" s="57"/>
    </row>
    <row r="3" spans="1:7" ht="47.25" customHeight="1">
      <c r="A3" s="4" t="s">
        <v>0</v>
      </c>
      <c r="B3" s="4" t="s">
        <v>22</v>
      </c>
      <c r="C3" s="5" t="s">
        <v>128</v>
      </c>
      <c r="D3" s="5" t="s">
        <v>132</v>
      </c>
      <c r="E3" s="5" t="s">
        <v>133</v>
      </c>
      <c r="F3" s="6" t="s">
        <v>35</v>
      </c>
      <c r="G3" s="6" t="s">
        <v>130</v>
      </c>
    </row>
    <row r="4" spans="1:7" ht="12" customHeight="1">
      <c r="A4" s="7" t="s">
        <v>1</v>
      </c>
      <c r="B4" s="7"/>
      <c r="C4" s="8">
        <f>C5+C22</f>
        <v>830675</v>
      </c>
      <c r="D4" s="8">
        <f>D5+D22</f>
        <v>704024.9700000001</v>
      </c>
      <c r="E4" s="8">
        <f>E5+E22</f>
        <v>746180.35</v>
      </c>
      <c r="F4" s="9">
        <f aca="true" t="shared" si="0" ref="F4:F47">D4/C4*100</f>
        <v>84.75335961717882</v>
      </c>
      <c r="G4" s="9">
        <f aca="true" t="shared" si="1" ref="G4:G50">D4/E4*100</f>
        <v>94.35051057026631</v>
      </c>
    </row>
    <row r="5" spans="1:7" ht="16.5" customHeight="1">
      <c r="A5" s="10" t="s">
        <v>16</v>
      </c>
      <c r="B5" s="7"/>
      <c r="C5" s="8">
        <f>C6+C9+C14+C16+C21</f>
        <v>742480</v>
      </c>
      <c r="D5" s="8">
        <f>D6+D9+D14+D16+D21</f>
        <v>596914.6000000001</v>
      </c>
      <c r="E5" s="8">
        <f>E6+E9+E14+E16+E21</f>
        <v>574319.27</v>
      </c>
      <c r="F5" s="9">
        <f t="shared" si="0"/>
        <v>80.3947042344575</v>
      </c>
      <c r="G5" s="9">
        <f t="shared" si="1"/>
        <v>103.93428031763588</v>
      </c>
    </row>
    <row r="6" spans="1:7" ht="17.25" customHeight="1">
      <c r="A6" s="10" t="s">
        <v>2</v>
      </c>
      <c r="B6" s="7" t="s">
        <v>23</v>
      </c>
      <c r="C6" s="8">
        <f>C7</f>
        <v>65600</v>
      </c>
      <c r="D6" s="8">
        <f>D7</f>
        <v>69183.64</v>
      </c>
      <c r="E6" s="8">
        <f>E7</f>
        <v>57358.31</v>
      </c>
      <c r="F6" s="9">
        <f t="shared" si="0"/>
        <v>105.46286585365854</v>
      </c>
      <c r="G6" s="9">
        <f t="shared" si="1"/>
        <v>120.61659417789681</v>
      </c>
    </row>
    <row r="7" spans="1:7" ht="12.75">
      <c r="A7" s="11" t="s">
        <v>3</v>
      </c>
      <c r="B7" s="4" t="s">
        <v>40</v>
      </c>
      <c r="C7" s="12">
        <v>65600</v>
      </c>
      <c r="D7" s="12">
        <v>69183.64</v>
      </c>
      <c r="E7" s="12">
        <v>57358.31</v>
      </c>
      <c r="F7" s="9">
        <f t="shared" si="0"/>
        <v>105.46286585365854</v>
      </c>
      <c r="G7" s="9">
        <f t="shared" si="1"/>
        <v>120.61659417789681</v>
      </c>
    </row>
    <row r="8" spans="1:7" ht="12.75">
      <c r="A8" s="30" t="s">
        <v>129</v>
      </c>
      <c r="B8" s="4"/>
      <c r="C8" s="12">
        <f>C7*1/3</f>
        <v>21866.666666666668</v>
      </c>
      <c r="D8" s="12">
        <f>D7*1/3</f>
        <v>23061.213333333333</v>
      </c>
      <c r="E8" s="12">
        <f>E7*1/3</f>
        <v>19119.436666666665</v>
      </c>
      <c r="F8" s="9">
        <f t="shared" si="0"/>
        <v>105.46286585365854</v>
      </c>
      <c r="G8" s="9">
        <f t="shared" si="1"/>
        <v>120.61659417789681</v>
      </c>
    </row>
    <row r="9" spans="1:7" s="2" customFormat="1" ht="29.25" customHeight="1">
      <c r="A9" s="13" t="s">
        <v>68</v>
      </c>
      <c r="B9" s="7" t="s">
        <v>69</v>
      </c>
      <c r="C9" s="8">
        <f>C10+C11+C12+C13</f>
        <v>294800</v>
      </c>
      <c r="D9" s="8">
        <f>D10+D11+D12+D13</f>
        <v>257119.34000000003</v>
      </c>
      <c r="E9" s="8">
        <f>E10+E11+E12+E13</f>
        <v>281304.51</v>
      </c>
      <c r="F9" s="9">
        <f t="shared" si="0"/>
        <v>87.21822930800543</v>
      </c>
      <c r="G9" s="9">
        <f t="shared" si="1"/>
        <v>91.40249475559422</v>
      </c>
    </row>
    <row r="10" spans="1:7" ht="53.25" customHeight="1">
      <c r="A10" s="14" t="s">
        <v>64</v>
      </c>
      <c r="B10" s="15" t="s">
        <v>79</v>
      </c>
      <c r="C10" s="16">
        <v>123600</v>
      </c>
      <c r="D10" s="16">
        <v>118451.05</v>
      </c>
      <c r="E10" s="12">
        <v>127857.31</v>
      </c>
      <c r="F10" s="9">
        <f t="shared" si="0"/>
        <v>95.83418284789644</v>
      </c>
      <c r="G10" s="9">
        <f t="shared" si="1"/>
        <v>92.64315822067584</v>
      </c>
    </row>
    <row r="11" spans="1:7" ht="63.75" customHeight="1">
      <c r="A11" s="14" t="s">
        <v>65</v>
      </c>
      <c r="B11" s="15" t="s">
        <v>80</v>
      </c>
      <c r="C11" s="16">
        <v>700</v>
      </c>
      <c r="D11" s="16">
        <v>849.78</v>
      </c>
      <c r="E11" s="12">
        <v>941.52</v>
      </c>
      <c r="F11" s="9">
        <f t="shared" si="0"/>
        <v>121.39714285714285</v>
      </c>
      <c r="G11" s="9">
        <f t="shared" si="1"/>
        <v>90.25618149375478</v>
      </c>
    </row>
    <row r="12" spans="1:7" ht="55.5" customHeight="1">
      <c r="A12" s="14" t="s">
        <v>66</v>
      </c>
      <c r="B12" s="15" t="s">
        <v>81</v>
      </c>
      <c r="C12" s="16">
        <v>170500</v>
      </c>
      <c r="D12" s="16">
        <v>159153.95</v>
      </c>
      <c r="E12" s="12">
        <v>171761.46</v>
      </c>
      <c r="F12" s="9">
        <f t="shared" si="0"/>
        <v>93.34542521994136</v>
      </c>
      <c r="G12" s="9">
        <f t="shared" si="1"/>
        <v>92.65987259307182</v>
      </c>
    </row>
    <row r="13" spans="1:7" ht="55.5" customHeight="1">
      <c r="A13" s="14" t="s">
        <v>67</v>
      </c>
      <c r="B13" s="15" t="s">
        <v>82</v>
      </c>
      <c r="C13" s="16">
        <v>0</v>
      </c>
      <c r="D13" s="16">
        <v>-21335.44</v>
      </c>
      <c r="E13" s="12">
        <v>-19255.78</v>
      </c>
      <c r="F13" s="9"/>
      <c r="G13" s="9">
        <f t="shared" si="1"/>
        <v>110.80018571047239</v>
      </c>
    </row>
    <row r="14" spans="1:7" ht="18.75" customHeight="1">
      <c r="A14" s="17" t="s">
        <v>4</v>
      </c>
      <c r="B14" s="7" t="s">
        <v>24</v>
      </c>
      <c r="C14" s="8">
        <f>C15</f>
        <v>24080</v>
      </c>
      <c r="D14" s="8">
        <f>D15</f>
        <v>24083.7</v>
      </c>
      <c r="E14" s="8">
        <f>E15</f>
        <v>31205.4</v>
      </c>
      <c r="F14" s="9">
        <f t="shared" si="0"/>
        <v>100.01536544850498</v>
      </c>
      <c r="G14" s="9">
        <f t="shared" si="1"/>
        <v>77.17798842508027</v>
      </c>
    </row>
    <row r="15" spans="1:7" ht="13.5" customHeight="1">
      <c r="A15" s="18" t="s">
        <v>5</v>
      </c>
      <c r="B15" s="6" t="s">
        <v>41</v>
      </c>
      <c r="C15" s="16">
        <v>24080</v>
      </c>
      <c r="D15" s="16">
        <v>24083.7</v>
      </c>
      <c r="E15" s="12">
        <v>31205.4</v>
      </c>
      <c r="F15" s="9">
        <f t="shared" si="0"/>
        <v>100.01536544850498</v>
      </c>
      <c r="G15" s="9">
        <f t="shared" si="1"/>
        <v>77.17798842508027</v>
      </c>
    </row>
    <row r="16" spans="1:7" ht="21" customHeight="1">
      <c r="A16" s="19" t="s">
        <v>6</v>
      </c>
      <c r="B16" s="20" t="s">
        <v>25</v>
      </c>
      <c r="C16" s="8">
        <f>C17+C18</f>
        <v>358000</v>
      </c>
      <c r="D16" s="8">
        <f>D17+D18</f>
        <v>246527.91999999998</v>
      </c>
      <c r="E16" s="8">
        <f>E17+E18</f>
        <v>204451.05</v>
      </c>
      <c r="F16" s="9">
        <f t="shared" si="0"/>
        <v>68.8625474860335</v>
      </c>
      <c r="G16" s="9">
        <f t="shared" si="1"/>
        <v>120.58041276872875</v>
      </c>
    </row>
    <row r="17" spans="1:7" ht="12.75">
      <c r="A17" s="21" t="s">
        <v>7</v>
      </c>
      <c r="B17" s="22" t="s">
        <v>26</v>
      </c>
      <c r="C17" s="23">
        <v>60000</v>
      </c>
      <c r="D17" s="16">
        <v>56371.78</v>
      </c>
      <c r="E17" s="12">
        <v>36215.04</v>
      </c>
      <c r="F17" s="9">
        <f t="shared" si="0"/>
        <v>93.95296666666665</v>
      </c>
      <c r="G17" s="9">
        <f t="shared" si="1"/>
        <v>155.65847780369702</v>
      </c>
    </row>
    <row r="18" spans="1:7" ht="14.25" customHeight="1">
      <c r="A18" s="19" t="s">
        <v>19</v>
      </c>
      <c r="B18" s="20" t="s">
        <v>27</v>
      </c>
      <c r="C18" s="8">
        <f>C19+C20</f>
        <v>298000</v>
      </c>
      <c r="D18" s="24">
        <f>D19+D20</f>
        <v>190156.13999999998</v>
      </c>
      <c r="E18" s="8">
        <f>E19+E20</f>
        <v>168236.00999999998</v>
      </c>
      <c r="F18" s="9">
        <f t="shared" si="0"/>
        <v>63.81078523489933</v>
      </c>
      <c r="G18" s="9">
        <f t="shared" si="1"/>
        <v>113.02939245884399</v>
      </c>
    </row>
    <row r="19" spans="1:7" ht="27.75" customHeight="1">
      <c r="A19" s="25" t="s">
        <v>71</v>
      </c>
      <c r="B19" s="6" t="s">
        <v>73</v>
      </c>
      <c r="C19" s="26">
        <v>90000</v>
      </c>
      <c r="D19" s="27">
        <v>9516.09</v>
      </c>
      <c r="E19" s="12">
        <v>-10304.1</v>
      </c>
      <c r="F19" s="9">
        <f t="shared" si="0"/>
        <v>10.573433333333334</v>
      </c>
      <c r="G19" s="9">
        <f t="shared" si="1"/>
        <v>-92.35246164148252</v>
      </c>
    </row>
    <row r="20" spans="1:7" ht="26.25" customHeight="1">
      <c r="A20" s="25" t="s">
        <v>72</v>
      </c>
      <c r="B20" s="6" t="s">
        <v>74</v>
      </c>
      <c r="C20" s="26">
        <v>208000</v>
      </c>
      <c r="D20" s="27">
        <v>180640.05</v>
      </c>
      <c r="E20" s="12">
        <v>178540.11</v>
      </c>
      <c r="F20" s="9">
        <f t="shared" si="0"/>
        <v>86.84617788461539</v>
      </c>
      <c r="G20" s="9">
        <f t="shared" si="1"/>
        <v>101.17617268186964</v>
      </c>
    </row>
    <row r="21" spans="1:7" s="2" customFormat="1" ht="12.75" hidden="1">
      <c r="A21" s="19" t="s">
        <v>46</v>
      </c>
      <c r="B21" s="20" t="s">
        <v>110</v>
      </c>
      <c r="C21" s="8">
        <v>0</v>
      </c>
      <c r="D21" s="8">
        <v>0</v>
      </c>
      <c r="E21" s="8">
        <v>0</v>
      </c>
      <c r="F21" s="9" t="e">
        <f t="shared" si="0"/>
        <v>#DIV/0!</v>
      </c>
      <c r="G21" s="9"/>
    </row>
    <row r="22" spans="1:7" ht="16.5" customHeight="1">
      <c r="A22" s="28" t="s">
        <v>17</v>
      </c>
      <c r="B22" s="29"/>
      <c r="C22" s="8">
        <f>C23+C27+C32+C33+C30</f>
        <v>88195</v>
      </c>
      <c r="D22" s="8">
        <f>D23+D27+D32+D33+D30</f>
        <v>107110.37000000001</v>
      </c>
      <c r="E22" s="8">
        <f>E23+E27+E32+E33+E30</f>
        <v>171861.08</v>
      </c>
      <c r="F22" s="9">
        <f t="shared" si="0"/>
        <v>121.44721356085948</v>
      </c>
      <c r="G22" s="9">
        <f t="shared" si="1"/>
        <v>62.32380827584699</v>
      </c>
    </row>
    <row r="23" spans="1:7" ht="40.5" customHeight="1">
      <c r="A23" s="28" t="s">
        <v>84</v>
      </c>
      <c r="B23" s="29" t="s">
        <v>85</v>
      </c>
      <c r="C23" s="8">
        <f>C24+C25+C26</f>
        <v>88195</v>
      </c>
      <c r="D23" s="8">
        <f>D24+D25+D26</f>
        <v>107110.37000000001</v>
      </c>
      <c r="E23" s="8">
        <f>E24+E25+E26</f>
        <v>152865.75</v>
      </c>
      <c r="F23" s="9">
        <f t="shared" si="0"/>
        <v>121.44721356085948</v>
      </c>
      <c r="G23" s="9">
        <f t="shared" si="1"/>
        <v>70.06825924054277</v>
      </c>
    </row>
    <row r="24" spans="1:7" ht="58.5" customHeight="1">
      <c r="A24" s="30" t="s">
        <v>86</v>
      </c>
      <c r="B24" s="31" t="s">
        <v>87</v>
      </c>
      <c r="C24" s="12">
        <v>78795</v>
      </c>
      <c r="D24" s="12">
        <v>97696.21</v>
      </c>
      <c r="E24" s="32">
        <v>143451.59</v>
      </c>
      <c r="F24" s="9">
        <f t="shared" si="0"/>
        <v>123.98782917697824</v>
      </c>
      <c r="G24" s="9">
        <f t="shared" si="1"/>
        <v>68.10395757899931</v>
      </c>
    </row>
    <row r="25" spans="1:7" ht="51" hidden="1">
      <c r="A25" s="30" t="s">
        <v>88</v>
      </c>
      <c r="B25" s="31" t="s">
        <v>89</v>
      </c>
      <c r="C25" s="33">
        <v>0</v>
      </c>
      <c r="D25" s="12">
        <v>0</v>
      </c>
      <c r="E25" s="32">
        <v>0</v>
      </c>
      <c r="F25" s="9" t="e">
        <f t="shared" si="0"/>
        <v>#DIV/0!</v>
      </c>
      <c r="G25" s="9" t="e">
        <f t="shared" si="1"/>
        <v>#DIV/0!</v>
      </c>
    </row>
    <row r="26" spans="1:7" ht="25.5">
      <c r="A26" s="30" t="s">
        <v>107</v>
      </c>
      <c r="B26" s="31" t="s">
        <v>108</v>
      </c>
      <c r="C26" s="33">
        <v>9400</v>
      </c>
      <c r="D26" s="12">
        <v>9414.16</v>
      </c>
      <c r="E26" s="32">
        <v>9414.16</v>
      </c>
      <c r="F26" s="9">
        <f t="shared" si="0"/>
        <v>100.15063829787235</v>
      </c>
      <c r="G26" s="9">
        <f t="shared" si="1"/>
        <v>100</v>
      </c>
    </row>
    <row r="27" spans="1:7" ht="25.5">
      <c r="A27" s="28" t="s">
        <v>90</v>
      </c>
      <c r="B27" s="29" t="s">
        <v>91</v>
      </c>
      <c r="C27" s="8">
        <f>C28+C29</f>
        <v>0</v>
      </c>
      <c r="D27" s="8">
        <f>D28+D29</f>
        <v>0</v>
      </c>
      <c r="E27" s="8">
        <f>E28+E29</f>
        <v>12101</v>
      </c>
      <c r="F27" s="9"/>
      <c r="G27" s="9">
        <f t="shared" si="1"/>
        <v>0</v>
      </c>
    </row>
    <row r="28" spans="1:7" ht="25.5" hidden="1">
      <c r="A28" s="30" t="s">
        <v>92</v>
      </c>
      <c r="B28" s="31" t="s">
        <v>93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19.5" customHeight="1">
      <c r="A29" s="34" t="s">
        <v>75</v>
      </c>
      <c r="B29" s="35" t="s">
        <v>94</v>
      </c>
      <c r="C29" s="12">
        <v>0</v>
      </c>
      <c r="D29" s="12">
        <v>0</v>
      </c>
      <c r="E29" s="12">
        <v>12101</v>
      </c>
      <c r="F29" s="9"/>
      <c r="G29" s="9">
        <f t="shared" si="1"/>
        <v>0</v>
      </c>
    </row>
    <row r="30" spans="1:7" ht="25.5" hidden="1">
      <c r="A30" s="13" t="s">
        <v>95</v>
      </c>
      <c r="B30" s="36" t="s">
        <v>96</v>
      </c>
      <c r="C30" s="8">
        <f>C31</f>
        <v>0</v>
      </c>
      <c r="D30" s="8">
        <f>D31</f>
        <v>0</v>
      </c>
      <c r="E30" s="8">
        <f>E31</f>
        <v>0</v>
      </c>
      <c r="F30" s="9" t="e">
        <f t="shared" si="0"/>
        <v>#DIV/0!</v>
      </c>
      <c r="G30" s="9" t="e">
        <f t="shared" si="1"/>
        <v>#DIV/0!</v>
      </c>
    </row>
    <row r="31" spans="1:7" ht="76.5" hidden="1">
      <c r="A31" s="34" t="s">
        <v>83</v>
      </c>
      <c r="B31" s="35" t="s">
        <v>97</v>
      </c>
      <c r="C31" s="12"/>
      <c r="D31" s="12"/>
      <c r="E31" s="12"/>
      <c r="F31" s="9" t="e">
        <f t="shared" si="0"/>
        <v>#DIV/0!</v>
      </c>
      <c r="G31" s="9" t="e">
        <f t="shared" si="1"/>
        <v>#DIV/0!</v>
      </c>
    </row>
    <row r="32" spans="1:7" ht="12.75">
      <c r="A32" s="13" t="s">
        <v>98</v>
      </c>
      <c r="B32" s="20" t="s">
        <v>99</v>
      </c>
      <c r="C32" s="8">
        <v>0</v>
      </c>
      <c r="D32" s="8">
        <v>0</v>
      </c>
      <c r="E32" s="8">
        <v>6894.33</v>
      </c>
      <c r="F32" s="9"/>
      <c r="G32" s="9">
        <f t="shared" si="1"/>
        <v>0</v>
      </c>
    </row>
    <row r="33" spans="1:7" s="2" customFormat="1" ht="12.75" hidden="1">
      <c r="A33" s="37" t="s">
        <v>100</v>
      </c>
      <c r="B33" s="20" t="s">
        <v>124</v>
      </c>
      <c r="C33" s="8">
        <f>C34+C35</f>
        <v>0</v>
      </c>
      <c r="D33" s="8">
        <f>D34+D35</f>
        <v>0</v>
      </c>
      <c r="E33" s="8">
        <f>E34+E35</f>
        <v>0</v>
      </c>
      <c r="F33" s="9" t="e">
        <f t="shared" si="0"/>
        <v>#DIV/0!</v>
      </c>
      <c r="G33" s="9" t="e">
        <f t="shared" si="1"/>
        <v>#DIV/0!</v>
      </c>
    </row>
    <row r="34" spans="1:7" s="2" customFormat="1" ht="25.5" hidden="1">
      <c r="A34" s="38" t="s">
        <v>103</v>
      </c>
      <c r="B34" s="39" t="s">
        <v>104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4" t="s">
        <v>105</v>
      </c>
      <c r="B35" s="6" t="s">
        <v>106</v>
      </c>
      <c r="C35" s="12">
        <v>0</v>
      </c>
      <c r="D35" s="12">
        <v>0</v>
      </c>
      <c r="E35" s="12">
        <v>0</v>
      </c>
      <c r="F35" s="9" t="e">
        <f t="shared" si="0"/>
        <v>#DIV/0!</v>
      </c>
      <c r="G35" s="9" t="e">
        <f t="shared" si="1"/>
        <v>#DIV/0!</v>
      </c>
    </row>
    <row r="36" spans="1:7" ht="15" customHeight="1">
      <c r="A36" s="13" t="s">
        <v>8</v>
      </c>
      <c r="B36" s="20" t="s">
        <v>28</v>
      </c>
      <c r="C36" s="8">
        <f>C37+C38+C39+C41+C44+C45+C48+C40+C47+C42+C43+C46</f>
        <v>2935056</v>
      </c>
      <c r="D36" s="8">
        <f>D37+D38+D39+D41+D44+D45+D48+D40+D47+D42+D43+D46</f>
        <v>2804229</v>
      </c>
      <c r="E36" s="8">
        <f>E37+E38+E39+E41+E44+E45+E48+E47+E43+E40+E42</f>
        <v>2344389</v>
      </c>
      <c r="F36" s="9">
        <f t="shared" si="0"/>
        <v>95.54260634209363</v>
      </c>
      <c r="G36" s="9">
        <f t="shared" si="1"/>
        <v>119.61449230481801</v>
      </c>
    </row>
    <row r="37" spans="1:7" ht="25.5">
      <c r="A37" s="34" t="s">
        <v>101</v>
      </c>
      <c r="B37" s="6" t="s">
        <v>111</v>
      </c>
      <c r="C37" s="16">
        <v>960615</v>
      </c>
      <c r="D37" s="16">
        <v>881540</v>
      </c>
      <c r="E37" s="12">
        <v>929474</v>
      </c>
      <c r="F37" s="9">
        <f t="shared" si="0"/>
        <v>91.76829426981674</v>
      </c>
      <c r="G37" s="9">
        <f t="shared" si="1"/>
        <v>94.84288963435233</v>
      </c>
    </row>
    <row r="38" spans="1:7" ht="27.75" customHeight="1">
      <c r="A38" s="34" t="s">
        <v>42</v>
      </c>
      <c r="B38" s="6" t="s">
        <v>112</v>
      </c>
      <c r="C38" s="16">
        <v>560000</v>
      </c>
      <c r="D38" s="16">
        <v>480000</v>
      </c>
      <c r="E38" s="12">
        <v>500000</v>
      </c>
      <c r="F38" s="9">
        <f t="shared" si="0"/>
        <v>85.71428571428571</v>
      </c>
      <c r="G38" s="9">
        <f t="shared" si="1"/>
        <v>96</v>
      </c>
    </row>
    <row r="39" spans="1:7" ht="51" hidden="1">
      <c r="A39" s="34" t="s">
        <v>102</v>
      </c>
      <c r="B39" s="6" t="s">
        <v>113</v>
      </c>
      <c r="C39" s="12">
        <v>0</v>
      </c>
      <c r="D39" s="12"/>
      <c r="E39" s="12">
        <v>0</v>
      </c>
      <c r="F39" s="9" t="e">
        <f t="shared" si="0"/>
        <v>#DIV/0!</v>
      </c>
      <c r="G39" s="9" t="e">
        <f t="shared" si="1"/>
        <v>#DIV/0!</v>
      </c>
    </row>
    <row r="40" spans="1:7" ht="25.5" hidden="1">
      <c r="A40" s="30" t="s">
        <v>109</v>
      </c>
      <c r="B40" s="31" t="s">
        <v>114</v>
      </c>
      <c r="C40" s="40">
        <v>0</v>
      </c>
      <c r="D40" s="12">
        <v>0</v>
      </c>
      <c r="E40" s="12">
        <v>0</v>
      </c>
      <c r="F40" s="9" t="e">
        <f t="shared" si="0"/>
        <v>#DIV/0!</v>
      </c>
      <c r="G40" s="9" t="e">
        <f t="shared" si="1"/>
        <v>#DIV/0!</v>
      </c>
    </row>
    <row r="41" spans="1:7" ht="25.5" hidden="1">
      <c r="A41" s="34" t="s">
        <v>45</v>
      </c>
      <c r="B41" s="6" t="s">
        <v>115</v>
      </c>
      <c r="C41" s="23"/>
      <c r="D41" s="47"/>
      <c r="E41" s="12">
        <v>0</v>
      </c>
      <c r="F41" s="9" t="e">
        <f t="shared" si="0"/>
        <v>#DIV/0!</v>
      </c>
      <c r="G41" s="9" t="e">
        <f t="shared" si="1"/>
        <v>#DIV/0!</v>
      </c>
    </row>
    <row r="42" spans="1:7" ht="67.5" customHeight="1">
      <c r="A42" s="30" t="s">
        <v>121</v>
      </c>
      <c r="B42" s="31" t="s">
        <v>122</v>
      </c>
      <c r="C42" s="26">
        <v>290234</v>
      </c>
      <c r="D42" s="12">
        <v>290234</v>
      </c>
      <c r="E42" s="12">
        <v>521040</v>
      </c>
      <c r="F42" s="9">
        <f t="shared" si="0"/>
        <v>100</v>
      </c>
      <c r="G42" s="9">
        <f t="shared" si="1"/>
        <v>55.702825118992784</v>
      </c>
    </row>
    <row r="43" spans="1:7" ht="12.75">
      <c r="A43" s="30" t="s">
        <v>123</v>
      </c>
      <c r="B43" s="31" t="s">
        <v>115</v>
      </c>
      <c r="C43" s="26">
        <v>799594</v>
      </c>
      <c r="D43" s="12">
        <v>799594</v>
      </c>
      <c r="E43" s="12">
        <v>148863</v>
      </c>
      <c r="F43" s="9">
        <f t="shared" si="0"/>
        <v>100</v>
      </c>
      <c r="G43" s="9">
        <f t="shared" si="1"/>
        <v>537.1341434742011</v>
      </c>
    </row>
    <row r="44" spans="1:7" ht="19.5" customHeight="1">
      <c r="A44" s="34" t="s">
        <v>47</v>
      </c>
      <c r="B44" s="6" t="s">
        <v>116</v>
      </c>
      <c r="C44" s="48">
        <v>99186</v>
      </c>
      <c r="D44" s="48">
        <v>90343</v>
      </c>
      <c r="E44" s="12">
        <v>83165</v>
      </c>
      <c r="F44" s="9">
        <f t="shared" si="0"/>
        <v>91.084427237715</v>
      </c>
      <c r="G44" s="9">
        <f t="shared" si="1"/>
        <v>108.63103469007396</v>
      </c>
    </row>
    <row r="45" spans="1:7" ht="25.5">
      <c r="A45" s="34" t="s">
        <v>76</v>
      </c>
      <c r="B45" s="6" t="s">
        <v>117</v>
      </c>
      <c r="C45" s="12">
        <v>0</v>
      </c>
      <c r="D45" s="12">
        <v>0</v>
      </c>
      <c r="E45" s="12">
        <v>120</v>
      </c>
      <c r="F45" s="9"/>
      <c r="G45" s="9">
        <f t="shared" si="1"/>
        <v>0</v>
      </c>
    </row>
    <row r="46" spans="1:7" ht="38.25" hidden="1">
      <c r="A46" s="34" t="s">
        <v>125</v>
      </c>
      <c r="B46" s="6" t="s">
        <v>126</v>
      </c>
      <c r="C46" s="12"/>
      <c r="D46" s="12"/>
      <c r="E46" s="12">
        <v>0</v>
      </c>
      <c r="F46" s="9" t="e">
        <f t="shared" si="0"/>
        <v>#DIV/0!</v>
      </c>
      <c r="G46" s="9" t="e">
        <f t="shared" si="1"/>
        <v>#DIV/0!</v>
      </c>
    </row>
    <row r="47" spans="1:7" ht="25.5">
      <c r="A47" s="34" t="s">
        <v>48</v>
      </c>
      <c r="B47" s="6" t="s">
        <v>118</v>
      </c>
      <c r="C47" s="12">
        <v>100000</v>
      </c>
      <c r="D47" s="12">
        <v>100000</v>
      </c>
      <c r="E47" s="12">
        <v>0</v>
      </c>
      <c r="F47" s="9">
        <f t="shared" si="0"/>
        <v>100</v>
      </c>
      <c r="G47" s="9"/>
    </row>
    <row r="48" spans="1:7" ht="19.5" customHeight="1">
      <c r="A48" s="13" t="s">
        <v>53</v>
      </c>
      <c r="B48" s="20" t="s">
        <v>119</v>
      </c>
      <c r="C48" s="8">
        <f>C49</f>
        <v>125427</v>
      </c>
      <c r="D48" s="8">
        <f>D49</f>
        <v>162518</v>
      </c>
      <c r="E48" s="8">
        <f>E49</f>
        <v>161727</v>
      </c>
      <c r="F48" s="9">
        <f>D48/C48*100</f>
        <v>129.57178278998938</v>
      </c>
      <c r="G48" s="9">
        <f t="shared" si="1"/>
        <v>100.48909582197159</v>
      </c>
    </row>
    <row r="49" spans="1:7" ht="19.5" customHeight="1">
      <c r="A49" s="34" t="s">
        <v>54</v>
      </c>
      <c r="B49" s="6" t="s">
        <v>120</v>
      </c>
      <c r="C49" s="12">
        <v>125427</v>
      </c>
      <c r="D49" s="12">
        <v>162518</v>
      </c>
      <c r="E49" s="12">
        <v>161727</v>
      </c>
      <c r="F49" s="9">
        <f>D49/C49*100</f>
        <v>129.57178278998938</v>
      </c>
      <c r="G49" s="9">
        <f t="shared" si="1"/>
        <v>100.48909582197159</v>
      </c>
    </row>
    <row r="50" spans="1:7" ht="25.5" hidden="1">
      <c r="A50" s="13" t="s">
        <v>9</v>
      </c>
      <c r="B50" s="20" t="s">
        <v>29</v>
      </c>
      <c r="C50" s="8"/>
      <c r="D50" s="8"/>
      <c r="E50" s="8"/>
      <c r="F50" s="9" t="e">
        <f>D50/C50*100</f>
        <v>#DIV/0!</v>
      </c>
      <c r="G50" s="9" t="e">
        <f t="shared" si="1"/>
        <v>#DIV/0!</v>
      </c>
    </row>
    <row r="51" spans="1:7" s="3" customFormat="1" ht="17.25" customHeight="1">
      <c r="A51" s="41" t="s">
        <v>10</v>
      </c>
      <c r="B51" s="42"/>
      <c r="C51" s="43">
        <f>C4+C36+C50</f>
        <v>3765731</v>
      </c>
      <c r="D51" s="43">
        <f>D4+D36+D50</f>
        <v>3508253.97</v>
      </c>
      <c r="E51" s="43">
        <f>E36+E4</f>
        <v>3090569.35</v>
      </c>
      <c r="F51" s="44">
        <f>D51/C51*100</f>
        <v>93.16262818560328</v>
      </c>
      <c r="G51" s="44">
        <f>D51/E51*100</f>
        <v>113.5148114375754</v>
      </c>
    </row>
    <row r="52" spans="1:7" ht="15" customHeight="1">
      <c r="A52" s="20" t="s">
        <v>11</v>
      </c>
      <c r="B52" s="20"/>
      <c r="C52" s="8"/>
      <c r="D52" s="8"/>
      <c r="E52" s="8"/>
      <c r="F52" s="9"/>
      <c r="G52" s="9"/>
    </row>
    <row r="53" spans="1:7" ht="17.25" customHeight="1">
      <c r="A53" s="13" t="s">
        <v>12</v>
      </c>
      <c r="B53" s="45" t="s">
        <v>52</v>
      </c>
      <c r="C53" s="8">
        <v>1336635</v>
      </c>
      <c r="D53" s="8">
        <v>1105245.54</v>
      </c>
      <c r="E53" s="8">
        <v>1105050.33</v>
      </c>
      <c r="F53" s="9">
        <f aca="true" t="shared" si="2" ref="F53:F68">D53/C53*100</f>
        <v>82.6886577113423</v>
      </c>
      <c r="G53" s="9">
        <f>D53/E53*100</f>
        <v>100.01766525873983</v>
      </c>
    </row>
    <row r="54" spans="1:7" ht="12.75">
      <c r="A54" s="34" t="s">
        <v>13</v>
      </c>
      <c r="B54" s="6">
        <v>211.213</v>
      </c>
      <c r="C54" s="12">
        <v>1077478</v>
      </c>
      <c r="D54" s="12">
        <v>923160.7</v>
      </c>
      <c r="E54" s="12">
        <v>909169.33</v>
      </c>
      <c r="F54" s="9">
        <f t="shared" si="2"/>
        <v>85.67791639365258</v>
      </c>
      <c r="G54" s="9">
        <f aca="true" t="shared" si="3" ref="G54:G69">D54/E54*100</f>
        <v>101.53891794832101</v>
      </c>
    </row>
    <row r="55" spans="1:7" ht="12.75">
      <c r="A55" s="34" t="s">
        <v>20</v>
      </c>
      <c r="B55" s="6">
        <v>223</v>
      </c>
      <c r="C55" s="12">
        <v>95000</v>
      </c>
      <c r="D55" s="12">
        <v>48811.81</v>
      </c>
      <c r="E55" s="12">
        <v>18825.59</v>
      </c>
      <c r="F55" s="9">
        <f t="shared" si="2"/>
        <v>51.380852631578946</v>
      </c>
      <c r="G55" s="9">
        <f t="shared" si="3"/>
        <v>259.28435709053474</v>
      </c>
    </row>
    <row r="56" spans="1:7" ht="12.75">
      <c r="A56" s="34" t="s">
        <v>14</v>
      </c>
      <c r="B56" s="6"/>
      <c r="C56" s="12">
        <f>C53-C54-C55</f>
        <v>164157</v>
      </c>
      <c r="D56" s="12">
        <f>D53-D54-D55</f>
        <v>133273.0300000001</v>
      </c>
      <c r="E56" s="12">
        <f>E53-E54-E55</f>
        <v>177055.41000000012</v>
      </c>
      <c r="F56" s="9">
        <f t="shared" si="2"/>
        <v>81.18632163112149</v>
      </c>
      <c r="G56" s="9">
        <f t="shared" si="3"/>
        <v>75.27193323265298</v>
      </c>
    </row>
    <row r="57" spans="1:7" ht="16.5" customHeight="1">
      <c r="A57" s="13" t="s">
        <v>21</v>
      </c>
      <c r="B57" s="45" t="s">
        <v>36</v>
      </c>
      <c r="C57" s="8">
        <v>99186</v>
      </c>
      <c r="D57" s="8">
        <v>85263.52</v>
      </c>
      <c r="E57" s="8">
        <v>81285.1</v>
      </c>
      <c r="F57" s="9">
        <f t="shared" si="2"/>
        <v>85.96326094408485</v>
      </c>
      <c r="G57" s="9">
        <f t="shared" si="3"/>
        <v>104.89440254117912</v>
      </c>
    </row>
    <row r="58" spans="1:7" ht="12.75">
      <c r="A58" s="13" t="s">
        <v>30</v>
      </c>
      <c r="B58" s="45" t="s">
        <v>31</v>
      </c>
      <c r="C58" s="8">
        <v>0</v>
      </c>
      <c r="D58" s="8">
        <v>0</v>
      </c>
      <c r="E58" s="8">
        <v>21999.7</v>
      </c>
      <c r="F58" s="9"/>
      <c r="G58" s="9">
        <f t="shared" si="3"/>
        <v>0</v>
      </c>
    </row>
    <row r="59" spans="1:7" ht="15" customHeight="1">
      <c r="A59" s="13" t="s">
        <v>59</v>
      </c>
      <c r="B59" s="45" t="s">
        <v>60</v>
      </c>
      <c r="C59" s="8">
        <f>C61+C62+C60</f>
        <v>996709</v>
      </c>
      <c r="D59" s="8">
        <f>D61+D62+D60</f>
        <v>996709</v>
      </c>
      <c r="E59" s="8">
        <f>E61+E62+E60</f>
        <v>821380</v>
      </c>
      <c r="F59" s="9">
        <f t="shared" si="2"/>
        <v>100</v>
      </c>
      <c r="G59" s="9">
        <f t="shared" si="3"/>
        <v>121.34566217828532</v>
      </c>
    </row>
    <row r="60" spans="1:7" ht="12.75">
      <c r="A60" s="34" t="s">
        <v>77</v>
      </c>
      <c r="B60" s="46" t="s">
        <v>78</v>
      </c>
      <c r="C60" s="12">
        <v>0</v>
      </c>
      <c r="D60" s="12">
        <v>0</v>
      </c>
      <c r="E60" s="32">
        <v>0</v>
      </c>
      <c r="F60" s="9"/>
      <c r="G60" s="9"/>
    </row>
    <row r="61" spans="1:7" ht="16.5" customHeight="1">
      <c r="A61" s="34" t="s">
        <v>57</v>
      </c>
      <c r="B61" s="46" t="s">
        <v>56</v>
      </c>
      <c r="C61" s="12">
        <v>990709</v>
      </c>
      <c r="D61" s="12">
        <v>990709</v>
      </c>
      <c r="E61" s="12">
        <v>776380</v>
      </c>
      <c r="F61" s="9">
        <f t="shared" si="2"/>
        <v>100</v>
      </c>
      <c r="G61" s="9">
        <f t="shared" si="3"/>
        <v>127.60619799582678</v>
      </c>
    </row>
    <row r="62" spans="1:7" ht="12.75">
      <c r="A62" s="34" t="s">
        <v>44</v>
      </c>
      <c r="B62" s="46" t="s">
        <v>43</v>
      </c>
      <c r="C62" s="12">
        <v>6000</v>
      </c>
      <c r="D62" s="12">
        <v>6000</v>
      </c>
      <c r="E62" s="12">
        <v>45000</v>
      </c>
      <c r="F62" s="9">
        <f t="shared" si="2"/>
        <v>100</v>
      </c>
      <c r="G62" s="9">
        <f t="shared" si="3"/>
        <v>13.333333333333334</v>
      </c>
    </row>
    <row r="63" spans="1:7" ht="15.75" customHeight="1">
      <c r="A63" s="13" t="s">
        <v>50</v>
      </c>
      <c r="B63" s="45" t="s">
        <v>49</v>
      </c>
      <c r="C63" s="8">
        <f>C64+C65</f>
        <v>818512</v>
      </c>
      <c r="D63" s="8">
        <f>D64+D65</f>
        <v>749546.44</v>
      </c>
      <c r="E63" s="8">
        <f>E64+E65</f>
        <v>428063.89</v>
      </c>
      <c r="F63" s="9">
        <f t="shared" si="2"/>
        <v>91.57427624762984</v>
      </c>
      <c r="G63" s="9">
        <f t="shared" si="3"/>
        <v>175.1015344929001</v>
      </c>
    </row>
    <row r="64" spans="1:7" ht="12.75">
      <c r="A64" s="34" t="s">
        <v>37</v>
      </c>
      <c r="B64" s="46" t="s">
        <v>32</v>
      </c>
      <c r="C64" s="12">
        <v>591030</v>
      </c>
      <c r="D64" s="12">
        <v>554504</v>
      </c>
      <c r="E64" s="12">
        <v>50910</v>
      </c>
      <c r="F64" s="9">
        <f t="shared" si="2"/>
        <v>93.81994145813242</v>
      </c>
      <c r="G64" s="9">
        <f t="shared" si="3"/>
        <v>1089.1848359850717</v>
      </c>
    </row>
    <row r="65" spans="1:7" ht="12.75">
      <c r="A65" s="34" t="s">
        <v>61</v>
      </c>
      <c r="B65" s="46" t="s">
        <v>62</v>
      </c>
      <c r="C65" s="12">
        <v>227482</v>
      </c>
      <c r="D65" s="12">
        <v>195042.44</v>
      </c>
      <c r="E65" s="12">
        <v>377153.89</v>
      </c>
      <c r="F65" s="9">
        <f t="shared" si="2"/>
        <v>85.73972446171565</v>
      </c>
      <c r="G65" s="9">
        <f t="shared" si="3"/>
        <v>51.714285646105886</v>
      </c>
    </row>
    <row r="66" spans="1:7" ht="15" customHeight="1">
      <c r="A66" s="13" t="s">
        <v>18</v>
      </c>
      <c r="B66" s="45" t="s">
        <v>33</v>
      </c>
      <c r="C66" s="8">
        <v>839400</v>
      </c>
      <c r="D66" s="8">
        <v>817671.77</v>
      </c>
      <c r="E66" s="8">
        <v>690326.5</v>
      </c>
      <c r="F66" s="9">
        <f t="shared" si="2"/>
        <v>97.41145699309031</v>
      </c>
      <c r="G66" s="9">
        <f t="shared" si="3"/>
        <v>118.44710727460122</v>
      </c>
    </row>
    <row r="67" spans="1:7" ht="16.5" customHeight="1">
      <c r="A67" s="13" t="s">
        <v>38</v>
      </c>
      <c r="B67" s="45" t="s">
        <v>51</v>
      </c>
      <c r="C67" s="8">
        <v>90000</v>
      </c>
      <c r="D67" s="8">
        <v>90000</v>
      </c>
      <c r="E67" s="8">
        <v>19000</v>
      </c>
      <c r="F67" s="9">
        <f t="shared" si="2"/>
        <v>100</v>
      </c>
      <c r="G67" s="9">
        <f t="shared" si="3"/>
        <v>473.6842105263157</v>
      </c>
    </row>
    <row r="68" spans="1:7" ht="12.75">
      <c r="A68" s="13" t="s">
        <v>127</v>
      </c>
      <c r="B68" s="20">
        <v>1000</v>
      </c>
      <c r="C68" s="8">
        <v>0</v>
      </c>
      <c r="D68" s="8">
        <v>0</v>
      </c>
      <c r="E68" s="8">
        <v>500</v>
      </c>
      <c r="F68" s="9"/>
      <c r="G68" s="9">
        <f t="shared" si="3"/>
        <v>0</v>
      </c>
    </row>
    <row r="69" spans="1:7" ht="15.75" customHeight="1">
      <c r="A69" s="13" t="s">
        <v>39</v>
      </c>
      <c r="B69" s="45" t="s">
        <v>55</v>
      </c>
      <c r="C69" s="8">
        <v>2982</v>
      </c>
      <c r="D69" s="8">
        <v>2982</v>
      </c>
      <c r="E69" s="8">
        <v>5000</v>
      </c>
      <c r="F69" s="9">
        <f>D69/C69*100</f>
        <v>100</v>
      </c>
      <c r="G69" s="9">
        <f t="shared" si="3"/>
        <v>59.64</v>
      </c>
    </row>
    <row r="70" spans="1:7" s="3" customFormat="1" ht="15.75" customHeight="1">
      <c r="A70" s="41" t="s">
        <v>15</v>
      </c>
      <c r="B70" s="42"/>
      <c r="C70" s="43">
        <f>C53+C57+C58+C59+C63+C66+C67+C68+C69</f>
        <v>4183424</v>
      </c>
      <c r="D70" s="43">
        <f>D53+D57+D58+D59+D63+D66+D67+D68+D69</f>
        <v>3847418.27</v>
      </c>
      <c r="E70" s="43">
        <f>E53+E57+E58+E59+E63+E66+E67+E68+E69</f>
        <v>3172605.52</v>
      </c>
      <c r="F70" s="44">
        <f>D70/C70*100</f>
        <v>91.96816459436099</v>
      </c>
      <c r="G70" s="44">
        <f>D70/E70*100</f>
        <v>121.26998600191554</v>
      </c>
    </row>
    <row r="71" spans="1:7" ht="24.75" customHeight="1">
      <c r="A71" s="13" t="s">
        <v>34</v>
      </c>
      <c r="B71" s="20"/>
      <c r="C71" s="8">
        <f>C51-C70</f>
        <v>-417693</v>
      </c>
      <c r="D71" s="8">
        <f>D51-D70</f>
        <v>-339164.2999999998</v>
      </c>
      <c r="E71" s="8">
        <f>E51-E70</f>
        <v>-82036.16999999993</v>
      </c>
      <c r="F71" s="9"/>
      <c r="G71" s="9"/>
    </row>
    <row r="72" spans="1:6" ht="15.75" customHeight="1">
      <c r="A72" s="50"/>
      <c r="B72" s="51"/>
      <c r="C72" s="52"/>
      <c r="D72" s="52"/>
      <c r="E72" s="52"/>
      <c r="F72" s="53"/>
    </row>
    <row r="73" spans="1:6" ht="12.75">
      <c r="A73" s="1" t="s">
        <v>58</v>
      </c>
      <c r="C73" s="54"/>
      <c r="D73" s="54"/>
      <c r="E73" s="55"/>
      <c r="F73" s="1" t="s">
        <v>63</v>
      </c>
    </row>
    <row r="74" spans="3:5" ht="12.75">
      <c r="C74" s="54"/>
      <c r="D74" s="54"/>
      <c r="E74" s="55"/>
    </row>
    <row r="75" spans="3:5" ht="12.75">
      <c r="C75" s="55"/>
      <c r="D75" s="55"/>
      <c r="E75" s="55"/>
    </row>
    <row r="76" spans="3:5" ht="12.75">
      <c r="C76" s="55"/>
      <c r="D76" s="55"/>
      <c r="E76" s="55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2020-03-04T08:38:55Z</cp:lastPrinted>
  <dcterms:created xsi:type="dcterms:W3CDTF">2006-03-13T07:15:44Z</dcterms:created>
  <dcterms:modified xsi:type="dcterms:W3CDTF">2020-12-02T12:06:36Z</dcterms:modified>
  <cp:category/>
  <cp:version/>
  <cp:contentType/>
  <cp:contentStatus/>
</cp:coreProperties>
</file>