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<sst xmlns="http://schemas.openxmlformats.org/spreadsheetml/2006/main" count="104" uniqueCount="41">
  <si>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</si>
  <si>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</si>
  <si>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</si>
  <si>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</si>
  <si>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</si>
  <si>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</si>
  <si>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</si>
  <si>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</si>
  <si>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</si>
  <si>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</si>
  <si>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</si>
  <si>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</si>
  <si>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</si>
  <si>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</si>
  <si>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</si>
  <si>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</si>
  <si>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</si>
  <si>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</si>
  <si>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</si>
  <si>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</si>
  <si>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</si>
  <si>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</si>
  <si>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</si>
  <si>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</si>
  <si>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</si>
  <si>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</si>
  <si>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</si>
  <si>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</si>
  <si>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</si>
  <si>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</si>
  <si>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</si>
  <si>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</si>
  <si>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</si>
  <si>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</si>
  <si>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</si>
  <si>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</si>
  <si>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</si>
  <si>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</si>
  <si>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</si>
  <si>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</si>
  <si>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мая 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</si>
</sst>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E1" activePane="topRight" state="frozen"/>
      <selection pane="topLeft" activeCell="A1" sqref="A1"/>
      <selection pane="topRight" activeCell="BL20" sqref="BL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v>8594.1</v>
      </c>
      <c r="D10" s="20">
        <v>927.1</v>
      </c>
      <c r="E10" s="20">
        <f>D10/C10*100</f>
        <v>10.787633376386125</v>
      </c>
      <c r="F10" s="21">
        <v>1506.2</v>
      </c>
      <c r="G10" s="20">
        <v>250.4</v>
      </c>
      <c r="H10" s="20">
        <f>G10/F10*100</f>
        <v>16.624618244589033</v>
      </c>
      <c r="I10" s="21">
        <v>58</v>
      </c>
      <c r="J10" s="20">
        <v>1.2</v>
      </c>
      <c r="K10" s="20">
        <f aca="true" t="shared" si="0" ref="K10:K20">J10/I10*100</f>
        <v>2.0689655172413794</v>
      </c>
      <c r="L10" s="27">
        <v>35</v>
      </c>
      <c r="M10" s="20"/>
      <c r="N10" s="20">
        <f>M10/L10*100</f>
        <v>0</v>
      </c>
      <c r="O10" s="27">
        <v>103</v>
      </c>
      <c r="P10" s="20">
        <v>1.5</v>
      </c>
      <c r="Q10" s="20">
        <f>P10/O10*100</f>
        <v>1.4563106796116505</v>
      </c>
      <c r="R10" s="27">
        <v>397</v>
      </c>
      <c r="S10" s="20">
        <v>21.4</v>
      </c>
      <c r="T10" s="20">
        <f>S10/R10*100</f>
        <v>5.390428211586902</v>
      </c>
      <c r="U10" s="20"/>
      <c r="V10" s="20"/>
      <c r="W10" s="20" t="e">
        <f>V10/U10*100</f>
        <v>#DIV/0!</v>
      </c>
      <c r="X10" s="27">
        <v>304</v>
      </c>
      <c r="Y10" s="20">
        <v>35</v>
      </c>
      <c r="Z10" s="20">
        <f>Y10/X10*100</f>
        <v>11.513157894736842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7087.9</v>
      </c>
      <c r="AK10" s="20">
        <v>676.7</v>
      </c>
      <c r="AL10" s="20">
        <f>AK10/AJ10*100</f>
        <v>9.547256592220545</v>
      </c>
      <c r="AM10" s="21">
        <v>1465.4</v>
      </c>
      <c r="AN10" s="20">
        <v>488.5</v>
      </c>
      <c r="AO10" s="20">
        <f>AN10/AM10*100</f>
        <v>33.33560802511259</v>
      </c>
      <c r="AP10" s="21"/>
      <c r="AQ10" s="20"/>
      <c r="AR10" s="20" t="e">
        <f>AQ10/AP10*100</f>
        <v>#DIV/0!</v>
      </c>
      <c r="AS10" s="23">
        <v>9306.5</v>
      </c>
      <c r="AT10" s="23">
        <v>1085.3</v>
      </c>
      <c r="AU10" s="23">
        <f>AT10/AS10*100</f>
        <v>11.661741793370224</v>
      </c>
      <c r="AV10" s="24">
        <v>1410.9</v>
      </c>
      <c r="AW10" s="23">
        <v>400.5</v>
      </c>
      <c r="AX10" s="23">
        <f>AW10/AV10*100</f>
        <v>28.38613650861152</v>
      </c>
      <c r="AY10" s="24">
        <v>1368.4</v>
      </c>
      <c r="AZ10" s="23">
        <v>400.5</v>
      </c>
      <c r="BA10" s="23">
        <f aca="true" t="shared" si="1" ref="BA10:BA20">AZ10/AY10*100</f>
        <v>29.26775796550716</v>
      </c>
      <c r="BB10" s="23">
        <v>5814.6</v>
      </c>
      <c r="BC10" s="23">
        <v>163.6</v>
      </c>
      <c r="BD10" s="23">
        <f>BC10/BB10*100</f>
        <v>2.8136071268874896</v>
      </c>
      <c r="BE10" s="24">
        <v>1061.5</v>
      </c>
      <c r="BF10" s="23">
        <v>181.1</v>
      </c>
      <c r="BG10" s="23">
        <f>BF10/BE10*100</f>
        <v>17.060763071125766</v>
      </c>
      <c r="BH10" s="24">
        <v>929</v>
      </c>
      <c r="BI10" s="23">
        <v>307.4</v>
      </c>
      <c r="BJ10" s="23">
        <f>BI10/BH10*100</f>
        <v>33.08934337997847</v>
      </c>
      <c r="BK10" s="23">
        <f>C10-AS10</f>
        <v>-712.3999999999996</v>
      </c>
      <c r="BL10" s="23">
        <f aca="true" t="shared" si="2" ref="BL10:BL19">D10-AT10</f>
        <v>-158.19999999999993</v>
      </c>
      <c r="BM10" s="23">
        <f>BL10/BK10*100</f>
        <v>22.206625491297025</v>
      </c>
      <c r="BN10" s="8"/>
      <c r="BO10" s="9"/>
    </row>
    <row r="11" spans="1:67" ht="15">
      <c r="A11" s="7">
        <v>2</v>
      </c>
      <c r="B11" s="6" t="s">
        <v>31</v>
      </c>
      <c r="C11" s="19">
        <v>12820.2</v>
      </c>
      <c r="D11" s="20">
        <v>1024.6</v>
      </c>
      <c r="E11" s="20">
        <f aca="true" t="shared" si="3" ref="E11:E19">D11/C11*100</f>
        <v>7.99207500663016</v>
      </c>
      <c r="F11" s="21">
        <v>1701</v>
      </c>
      <c r="G11" s="20">
        <v>308.4</v>
      </c>
      <c r="H11" s="20">
        <f aca="true" t="shared" si="4" ref="H11:H19">G11/F11*100</f>
        <v>18.130511463844794</v>
      </c>
      <c r="I11" s="21">
        <v>162.1</v>
      </c>
      <c r="J11" s="20">
        <v>68.3</v>
      </c>
      <c r="K11" s="20">
        <f t="shared" si="0"/>
        <v>42.13448488587292</v>
      </c>
      <c r="L11" s="27">
        <v>25</v>
      </c>
      <c r="M11" s="20">
        <v>1.9</v>
      </c>
      <c r="N11" s="20">
        <f aca="true" t="shared" si="5" ref="N11:N19">M11/L11*100</f>
        <v>7.6</v>
      </c>
      <c r="O11" s="27">
        <v>135</v>
      </c>
      <c r="P11" s="20">
        <v>2.2</v>
      </c>
      <c r="Q11" s="20">
        <f aca="true" t="shared" si="6" ref="Q11:Q19">P11/O11*100</f>
        <v>1.6296296296296298</v>
      </c>
      <c r="R11" s="27">
        <v>642</v>
      </c>
      <c r="S11" s="20">
        <v>51.7</v>
      </c>
      <c r="T11" s="20">
        <f>S11/R11*100</f>
        <v>8.052959501557632</v>
      </c>
      <c r="U11" s="20"/>
      <c r="V11" s="20"/>
      <c r="W11" s="20" t="e">
        <f aca="true" t="shared" si="7" ref="W11:W19">V11/U11*100</f>
        <v>#DIV/0!</v>
      </c>
      <c r="X11" s="27">
        <v>95</v>
      </c>
      <c r="Y11" s="20"/>
      <c r="Z11" s="20">
        <f aca="true" t="shared" si="8" ref="Z11:Z21">Y11/X11*100</f>
        <v>0</v>
      </c>
      <c r="AA11" s="27">
        <v>40</v>
      </c>
      <c r="AB11" s="20">
        <v>16.2</v>
      </c>
      <c r="AC11" s="20">
        <f>AB11/AA11*100</f>
        <v>40.5</v>
      </c>
      <c r="AD11" s="20"/>
      <c r="AE11" s="20"/>
      <c r="AF11" s="20" t="e">
        <f aca="true" t="shared" si="9" ref="AF11:AF21">AE11/AD11*100</f>
        <v>#DIV/0!</v>
      </c>
      <c r="AG11" s="20"/>
      <c r="AH11" s="20"/>
      <c r="AI11" s="20" t="e">
        <v>#DIV/0!</v>
      </c>
      <c r="AJ11" s="21">
        <v>11119.2</v>
      </c>
      <c r="AK11" s="20">
        <v>716.1</v>
      </c>
      <c r="AL11" s="20">
        <f aca="true" t="shared" si="10" ref="AL11:AL19">AK11/AJ11*100</f>
        <v>6.440211526009065</v>
      </c>
      <c r="AM11" s="21">
        <v>1768.9</v>
      </c>
      <c r="AN11" s="20">
        <v>589.7</v>
      </c>
      <c r="AO11" s="20">
        <f aca="true" t="shared" si="11" ref="AO11:AO19">AN11/AM11*100</f>
        <v>33.33710215388094</v>
      </c>
      <c r="AP11" s="21"/>
      <c r="AQ11" s="20"/>
      <c r="AR11" s="20" t="e">
        <f aca="true" t="shared" si="12" ref="AR11:AR19">AQ11/AP11*100</f>
        <v>#DIV/0!</v>
      </c>
      <c r="AS11" s="23">
        <v>13516.3</v>
      </c>
      <c r="AT11" s="23">
        <v>1336.6</v>
      </c>
      <c r="AU11" s="23">
        <f aca="true" t="shared" si="13" ref="AU11:AU19">AT11/AS11*100</f>
        <v>9.888800929248388</v>
      </c>
      <c r="AV11" s="25">
        <v>1402.9</v>
      </c>
      <c r="AW11" s="23">
        <v>425.8</v>
      </c>
      <c r="AX11" s="23">
        <f aca="true" t="shared" si="14" ref="AX11:AX19">AW11/AV11*100</f>
        <v>30.351414926224248</v>
      </c>
      <c r="AY11" s="24">
        <v>1343.4</v>
      </c>
      <c r="AZ11" s="23">
        <v>425.8</v>
      </c>
      <c r="BA11" s="23">
        <f t="shared" si="1"/>
        <v>31.695697483995833</v>
      </c>
      <c r="BB11" s="23">
        <v>8303</v>
      </c>
      <c r="BC11" s="23">
        <v>98.1</v>
      </c>
      <c r="BD11" s="23">
        <f aca="true" t="shared" si="15" ref="BD11:BD19">BC11/BB11*100</f>
        <v>1.1815006624111768</v>
      </c>
      <c r="BE11" s="24">
        <v>2180.7</v>
      </c>
      <c r="BF11" s="23">
        <v>86.7</v>
      </c>
      <c r="BG11" s="23">
        <f aca="true" t="shared" si="16" ref="BG11:BG19">BF11/BE11*100</f>
        <v>3.97578759114046</v>
      </c>
      <c r="BH11" s="24">
        <v>1080.9</v>
      </c>
      <c r="BI11" s="23">
        <v>468.2</v>
      </c>
      <c r="BJ11" s="23">
        <f aca="true" t="shared" si="17" ref="BJ11:BJ19">BI11/BH11*100</f>
        <v>43.31575538902766</v>
      </c>
      <c r="BK11" s="23">
        <f aca="true" t="shared" si="18" ref="BK11:BK20">C11-AS11</f>
        <v>-696.0999999999985</v>
      </c>
      <c r="BL11" s="23">
        <f t="shared" si="2"/>
        <v>-312</v>
      </c>
      <c r="BM11" s="23">
        <f aca="true" t="shared" si="19" ref="BM11:BM19">BL11/BK11*100</f>
        <v>44.82114638701346</v>
      </c>
      <c r="BN11" s="8"/>
      <c r="BO11" s="9"/>
    </row>
    <row r="12" spans="1:67" ht="15">
      <c r="A12" s="7">
        <v>3</v>
      </c>
      <c r="B12" s="6" t="s">
        <v>32</v>
      </c>
      <c r="C12" s="19">
        <f>F12+AJ12</f>
        <v>7932.1</v>
      </c>
      <c r="D12" s="20">
        <v>847.5</v>
      </c>
      <c r="E12" s="20">
        <f t="shared" si="3"/>
        <v>10.684434134718423</v>
      </c>
      <c r="F12" s="21">
        <v>948</v>
      </c>
      <c r="G12" s="20">
        <v>157.6</v>
      </c>
      <c r="H12" s="20">
        <f t="shared" si="4"/>
        <v>16.624472573839665</v>
      </c>
      <c r="I12" s="21">
        <v>41</v>
      </c>
      <c r="J12" s="20">
        <v>17.1</v>
      </c>
      <c r="K12" s="20">
        <f t="shared" si="0"/>
        <v>41.707317073170735</v>
      </c>
      <c r="L12" s="27"/>
      <c r="M12" s="20"/>
      <c r="N12" s="20" t="e">
        <f t="shared" si="5"/>
        <v>#DIV/0!</v>
      </c>
      <c r="O12" s="27">
        <v>60</v>
      </c>
      <c r="P12" s="20">
        <v>0.8</v>
      </c>
      <c r="Q12" s="20">
        <f t="shared" si="6"/>
        <v>1.3333333333333335</v>
      </c>
      <c r="R12" s="28">
        <v>440</v>
      </c>
      <c r="S12" s="20">
        <v>34.4</v>
      </c>
      <c r="T12" s="20">
        <f aca="true" t="shared" si="20" ref="T12:T19">S12/R12*100</f>
        <v>7.8181818181818175</v>
      </c>
      <c r="U12" s="20"/>
      <c r="V12" s="20"/>
      <c r="W12" s="20" t="e">
        <f t="shared" si="7"/>
        <v>#DIV/0!</v>
      </c>
      <c r="X12" s="27">
        <v>25</v>
      </c>
      <c r="Y12" s="20">
        <v>0.6</v>
      </c>
      <c r="Z12" s="20">
        <f t="shared" si="8"/>
        <v>2.4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9"/>
        <v>#DIV/0!</v>
      </c>
      <c r="AG12" s="20"/>
      <c r="AH12" s="20"/>
      <c r="AI12" s="20" t="e">
        <v>#DIV/0!</v>
      </c>
      <c r="AJ12" s="21">
        <v>6984.1</v>
      </c>
      <c r="AK12" s="20">
        <v>689.8</v>
      </c>
      <c r="AL12" s="20">
        <f t="shared" si="10"/>
        <v>9.87671997823628</v>
      </c>
      <c r="AM12" s="21">
        <v>828</v>
      </c>
      <c r="AN12" s="20">
        <v>276</v>
      </c>
      <c r="AO12" s="20">
        <f t="shared" si="11"/>
        <v>33.33333333333333</v>
      </c>
      <c r="AP12" s="21">
        <v>47.2</v>
      </c>
      <c r="AQ12" s="20">
        <v>15.7</v>
      </c>
      <c r="AR12" s="20">
        <f t="shared" si="12"/>
        <v>33.262711864406775</v>
      </c>
      <c r="AS12" s="23">
        <v>8564.2</v>
      </c>
      <c r="AT12" s="23">
        <v>793.9</v>
      </c>
      <c r="AU12" s="23">
        <f t="shared" si="13"/>
        <v>9.269984353471425</v>
      </c>
      <c r="AV12" s="25">
        <v>959.4</v>
      </c>
      <c r="AW12" s="23">
        <v>289.6</v>
      </c>
      <c r="AX12" s="23">
        <f t="shared" si="14"/>
        <v>30.185532624557016</v>
      </c>
      <c r="AY12" s="24">
        <v>931.2</v>
      </c>
      <c r="AZ12" s="23">
        <v>289.6</v>
      </c>
      <c r="BA12" s="23">
        <f t="shared" si="1"/>
        <v>31.099656357388316</v>
      </c>
      <c r="BB12" s="23">
        <v>6427.7</v>
      </c>
      <c r="BC12" s="23">
        <v>84.2</v>
      </c>
      <c r="BD12" s="23">
        <f t="shared" si="15"/>
        <v>1.3099553495029326</v>
      </c>
      <c r="BE12" s="24">
        <v>642.4</v>
      </c>
      <c r="BF12" s="23">
        <v>237.8</v>
      </c>
      <c r="BG12" s="23">
        <f t="shared" si="16"/>
        <v>37.01743462017435</v>
      </c>
      <c r="BH12" s="24">
        <v>429.4</v>
      </c>
      <c r="BI12" s="23">
        <v>153.7</v>
      </c>
      <c r="BJ12" s="23">
        <f t="shared" si="17"/>
        <v>35.794131346064276</v>
      </c>
      <c r="BK12" s="23">
        <f t="shared" si="18"/>
        <v>-632.1000000000004</v>
      </c>
      <c r="BL12" s="23">
        <f t="shared" si="2"/>
        <v>53.60000000000002</v>
      </c>
      <c r="BM12" s="23">
        <f t="shared" si="19"/>
        <v>-8.479670938142696</v>
      </c>
      <c r="BN12" s="8"/>
      <c r="BO12" s="9"/>
    </row>
    <row r="13" spans="1:67" ht="15" customHeight="1">
      <c r="A13" s="7">
        <v>4</v>
      </c>
      <c r="B13" s="6" t="s">
        <v>33</v>
      </c>
      <c r="C13" s="19">
        <v>12463.8</v>
      </c>
      <c r="D13" s="20">
        <v>767.1</v>
      </c>
      <c r="E13" s="20">
        <f t="shared" si="3"/>
        <v>6.154623790497281</v>
      </c>
      <c r="F13" s="21">
        <v>1174.4</v>
      </c>
      <c r="G13" s="20">
        <v>236.2</v>
      </c>
      <c r="H13" s="20">
        <f t="shared" si="4"/>
        <v>20.112397820163487</v>
      </c>
      <c r="I13" s="21">
        <v>29</v>
      </c>
      <c r="J13" s="20">
        <v>7.2</v>
      </c>
      <c r="K13" s="20">
        <f t="shared" si="0"/>
        <v>24.82758620689655</v>
      </c>
      <c r="L13" s="27">
        <v>10</v>
      </c>
      <c r="M13" s="20">
        <v>16.9</v>
      </c>
      <c r="N13" s="20">
        <f t="shared" si="5"/>
        <v>169</v>
      </c>
      <c r="O13" s="27">
        <v>56.4</v>
      </c>
      <c r="P13" s="20">
        <v>3.2</v>
      </c>
      <c r="Q13" s="20">
        <f t="shared" si="6"/>
        <v>5.673758865248227</v>
      </c>
      <c r="R13" s="27">
        <v>455</v>
      </c>
      <c r="S13" s="20">
        <v>26.9</v>
      </c>
      <c r="T13" s="20">
        <f t="shared" si="20"/>
        <v>5.912087912087912</v>
      </c>
      <c r="U13" s="20"/>
      <c r="V13" s="20"/>
      <c r="W13" s="20" t="e">
        <f t="shared" si="7"/>
        <v>#DIV/0!</v>
      </c>
      <c r="X13" s="27">
        <v>35</v>
      </c>
      <c r="Y13" s="20">
        <v>9.7</v>
      </c>
      <c r="Z13" s="20">
        <f t="shared" si="8"/>
        <v>27.714285714285715</v>
      </c>
      <c r="AA13" s="27">
        <v>3</v>
      </c>
      <c r="AB13" s="20">
        <v>1.4</v>
      </c>
      <c r="AC13" s="20">
        <f>AB13/AA13*100</f>
        <v>46.666666666666664</v>
      </c>
      <c r="AD13" s="20"/>
      <c r="AE13" s="20"/>
      <c r="AF13" s="20" t="e">
        <f t="shared" si="9"/>
        <v>#DIV/0!</v>
      </c>
      <c r="AG13" s="20"/>
      <c r="AH13" s="20"/>
      <c r="AI13" s="20" t="e">
        <v>#DIV/0!</v>
      </c>
      <c r="AJ13" s="21">
        <v>11289.4</v>
      </c>
      <c r="AK13" s="20">
        <v>530.9</v>
      </c>
      <c r="AL13" s="20">
        <f t="shared" si="10"/>
        <v>4.702641415841409</v>
      </c>
      <c r="AM13" s="21">
        <v>982.1</v>
      </c>
      <c r="AN13" s="20">
        <v>327.4</v>
      </c>
      <c r="AO13" s="20">
        <f t="shared" si="11"/>
        <v>33.33672742083291</v>
      </c>
      <c r="AP13" s="21"/>
      <c r="AQ13" s="20"/>
      <c r="AR13" s="20" t="e">
        <f t="shared" si="12"/>
        <v>#DIV/0!</v>
      </c>
      <c r="AS13" s="23">
        <v>13764.4</v>
      </c>
      <c r="AT13" s="23">
        <v>834.1</v>
      </c>
      <c r="AU13" s="23">
        <f t="shared" si="13"/>
        <v>6.05983551771236</v>
      </c>
      <c r="AV13" s="25">
        <v>955.6</v>
      </c>
      <c r="AW13" s="23">
        <v>262.8</v>
      </c>
      <c r="AX13" s="23">
        <f t="shared" si="14"/>
        <v>27.501046462955216</v>
      </c>
      <c r="AY13" s="24">
        <v>927.2</v>
      </c>
      <c r="AZ13" s="23">
        <v>262.8</v>
      </c>
      <c r="BA13" s="23">
        <f t="shared" si="1"/>
        <v>28.343399482312336</v>
      </c>
      <c r="BB13" s="23">
        <v>10152.9</v>
      </c>
      <c r="BC13" s="23">
        <v>162.9</v>
      </c>
      <c r="BD13" s="23">
        <f t="shared" si="15"/>
        <v>1.6044676890346603</v>
      </c>
      <c r="BE13" s="24">
        <v>1559.6</v>
      </c>
      <c r="BF13" s="23">
        <v>153.1</v>
      </c>
      <c r="BG13" s="23">
        <f t="shared" si="16"/>
        <v>9.816619646063094</v>
      </c>
      <c r="BH13" s="24">
        <v>1006</v>
      </c>
      <c r="BI13" s="23">
        <v>223.7</v>
      </c>
      <c r="BJ13" s="23">
        <f t="shared" si="17"/>
        <v>22.236580516898606</v>
      </c>
      <c r="BK13" s="23">
        <f t="shared" si="18"/>
        <v>-1300.6000000000004</v>
      </c>
      <c r="BL13" s="23">
        <f t="shared" si="2"/>
        <v>-67</v>
      </c>
      <c r="BM13" s="23">
        <f>BL13/BK13*100</f>
        <v>5.151468552975548</v>
      </c>
      <c r="BN13" s="8"/>
      <c r="BO13" s="9"/>
    </row>
    <row r="14" spans="1:67" ht="15">
      <c r="A14" s="7">
        <v>5</v>
      </c>
      <c r="B14" s="6" t="s">
        <v>34</v>
      </c>
      <c r="C14" s="19">
        <v>68987</v>
      </c>
      <c r="D14" s="20">
        <v>12614.2</v>
      </c>
      <c r="E14" s="20">
        <f t="shared" si="3"/>
        <v>18.284894255439433</v>
      </c>
      <c r="F14" s="21">
        <v>4707.4</v>
      </c>
      <c r="G14" s="20">
        <v>1123.6</v>
      </c>
      <c r="H14" s="20">
        <f t="shared" si="4"/>
        <v>23.86880231125462</v>
      </c>
      <c r="I14" s="21">
        <v>1165</v>
      </c>
      <c r="J14" s="20">
        <v>398.4</v>
      </c>
      <c r="K14" s="20">
        <f t="shared" si="0"/>
        <v>34.19742489270386</v>
      </c>
      <c r="L14" s="27">
        <v>2</v>
      </c>
      <c r="M14" s="20">
        <v>1.8</v>
      </c>
      <c r="N14" s="20">
        <f t="shared" si="5"/>
        <v>90</v>
      </c>
      <c r="O14" s="27">
        <v>740</v>
      </c>
      <c r="P14" s="20">
        <v>26.4</v>
      </c>
      <c r="Q14" s="20">
        <f t="shared" si="6"/>
        <v>3.567567567567567</v>
      </c>
      <c r="R14" s="27">
        <v>1364.7</v>
      </c>
      <c r="S14" s="20">
        <v>293.1</v>
      </c>
      <c r="T14" s="20">
        <f t="shared" si="20"/>
        <v>21.47724774675753</v>
      </c>
      <c r="U14" s="20"/>
      <c r="V14" s="20"/>
      <c r="W14" s="20" t="e">
        <f t="shared" si="7"/>
        <v>#DIV/0!</v>
      </c>
      <c r="X14" s="27">
        <v>144</v>
      </c>
      <c r="Y14" s="20"/>
      <c r="Z14" s="20">
        <f t="shared" si="8"/>
        <v>0</v>
      </c>
      <c r="AA14" s="27"/>
      <c r="AB14" s="20"/>
      <c r="AC14" s="20" t="e">
        <f>AB14/AA14*100</f>
        <v>#DIV/0!</v>
      </c>
      <c r="AD14" s="20"/>
      <c r="AE14" s="20"/>
      <c r="AF14" s="20" t="e">
        <f t="shared" si="9"/>
        <v>#DIV/0!</v>
      </c>
      <c r="AG14" s="20"/>
      <c r="AH14" s="20"/>
      <c r="AI14" s="20" t="e">
        <v>#DIV/0!</v>
      </c>
      <c r="AJ14" s="21">
        <v>64279.6</v>
      </c>
      <c r="AK14" s="20">
        <v>11490.6</v>
      </c>
      <c r="AL14" s="20">
        <f t="shared" si="10"/>
        <v>17.875966869737834</v>
      </c>
      <c r="AM14" s="21">
        <v>3237</v>
      </c>
      <c r="AN14" s="20">
        <v>1079</v>
      </c>
      <c r="AO14" s="20">
        <f t="shared" si="11"/>
        <v>33.33333333333333</v>
      </c>
      <c r="AP14" s="21"/>
      <c r="AQ14" s="20"/>
      <c r="AR14" s="20" t="e">
        <f t="shared" si="12"/>
        <v>#DIV/0!</v>
      </c>
      <c r="AS14" s="23">
        <v>71392.8</v>
      </c>
      <c r="AT14" s="23">
        <v>5105.6</v>
      </c>
      <c r="AU14" s="23">
        <f t="shared" si="13"/>
        <v>7.151421431853072</v>
      </c>
      <c r="AV14" s="25">
        <v>2101.6</v>
      </c>
      <c r="AW14" s="23">
        <v>651.5</v>
      </c>
      <c r="AX14" s="23">
        <f t="shared" si="14"/>
        <v>31.00019033117625</v>
      </c>
      <c r="AY14" s="24">
        <v>1941.6</v>
      </c>
      <c r="AZ14" s="23">
        <v>651.5</v>
      </c>
      <c r="BA14" s="23">
        <f t="shared" si="1"/>
        <v>33.55480016481253</v>
      </c>
      <c r="BB14" s="23">
        <v>4563.1</v>
      </c>
      <c r="BC14" s="23">
        <v>391.2</v>
      </c>
      <c r="BD14" s="23">
        <f t="shared" si="15"/>
        <v>8.573119151454055</v>
      </c>
      <c r="BE14" s="24">
        <v>63862.7</v>
      </c>
      <c r="BF14" s="23">
        <v>3778.1</v>
      </c>
      <c r="BG14" s="23">
        <f t="shared" si="16"/>
        <v>5.91597286052735</v>
      </c>
      <c r="BH14" s="24">
        <v>664.7</v>
      </c>
      <c r="BI14" s="23">
        <v>221.7</v>
      </c>
      <c r="BJ14" s="23">
        <f t="shared" si="17"/>
        <v>33.35339250789829</v>
      </c>
      <c r="BK14" s="23">
        <f t="shared" si="18"/>
        <v>-2405.800000000003</v>
      </c>
      <c r="BL14" s="23">
        <f t="shared" si="2"/>
        <v>7508.6</v>
      </c>
      <c r="BM14" s="23">
        <f t="shared" si="19"/>
        <v>-312.1040818023107</v>
      </c>
      <c r="BN14" s="8"/>
      <c r="BO14" s="9"/>
    </row>
    <row r="15" spans="1:67" ht="15">
      <c r="A15" s="7">
        <v>6</v>
      </c>
      <c r="B15" s="6" t="s">
        <v>35</v>
      </c>
      <c r="C15" s="19">
        <v>11104.2</v>
      </c>
      <c r="D15" s="20">
        <v>771.3</v>
      </c>
      <c r="E15" s="20">
        <f t="shared" si="3"/>
        <v>6.946020424704165</v>
      </c>
      <c r="F15" s="21">
        <v>1752.9</v>
      </c>
      <c r="G15" s="20">
        <v>284</v>
      </c>
      <c r="H15" s="20">
        <f t="shared" si="4"/>
        <v>16.201722859261793</v>
      </c>
      <c r="I15" s="21">
        <v>30.2</v>
      </c>
      <c r="J15" s="20">
        <v>9.4</v>
      </c>
      <c r="K15" s="20">
        <f t="shared" si="0"/>
        <v>31.12582781456954</v>
      </c>
      <c r="L15" s="27">
        <v>1</v>
      </c>
      <c r="M15" s="20">
        <v>4.1</v>
      </c>
      <c r="N15" s="20">
        <f t="shared" si="5"/>
        <v>409.99999999999994</v>
      </c>
      <c r="O15" s="27">
        <v>90</v>
      </c>
      <c r="P15" s="20">
        <v>1.6</v>
      </c>
      <c r="Q15" s="20">
        <f t="shared" si="6"/>
        <v>1.7777777777777777</v>
      </c>
      <c r="R15" s="27">
        <v>496</v>
      </c>
      <c r="S15" s="20">
        <v>25.2</v>
      </c>
      <c r="T15" s="20">
        <f t="shared" si="20"/>
        <v>5.080645161290322</v>
      </c>
      <c r="U15" s="20"/>
      <c r="V15" s="20"/>
      <c r="W15" s="20" t="e">
        <f t="shared" si="7"/>
        <v>#DIV/0!</v>
      </c>
      <c r="X15" s="27">
        <v>300</v>
      </c>
      <c r="Y15" s="20">
        <v>19.8</v>
      </c>
      <c r="Z15" s="20">
        <f t="shared" si="8"/>
        <v>6.6000000000000005</v>
      </c>
      <c r="AA15" s="27"/>
      <c r="AB15" s="29"/>
      <c r="AC15" s="20" t="e">
        <f>AB16/AA15*100</f>
        <v>#DIV/0!</v>
      </c>
      <c r="AD15" s="20"/>
      <c r="AE15" s="20"/>
      <c r="AF15" s="20" t="e">
        <f t="shared" si="9"/>
        <v>#DIV/0!</v>
      </c>
      <c r="AG15" s="20"/>
      <c r="AH15" s="20"/>
      <c r="AI15" s="20" t="e">
        <v>#DIV/0!</v>
      </c>
      <c r="AJ15" s="21">
        <v>9351.3</v>
      </c>
      <c r="AK15" s="20">
        <v>487.3</v>
      </c>
      <c r="AL15" s="20">
        <f t="shared" si="10"/>
        <v>5.211040176232182</v>
      </c>
      <c r="AM15" s="21">
        <v>941</v>
      </c>
      <c r="AN15" s="20">
        <v>313.7</v>
      </c>
      <c r="AO15" s="20">
        <f t="shared" si="11"/>
        <v>33.33687566418703</v>
      </c>
      <c r="AP15" s="21"/>
      <c r="AQ15" s="20"/>
      <c r="AR15" s="20" t="e">
        <f t="shared" si="12"/>
        <v>#DIV/0!</v>
      </c>
      <c r="AS15" s="23">
        <v>11755.1</v>
      </c>
      <c r="AT15" s="23">
        <v>878.7</v>
      </c>
      <c r="AU15" s="23">
        <f t="shared" si="13"/>
        <v>7.475053381085657</v>
      </c>
      <c r="AV15" s="25">
        <v>1185.2</v>
      </c>
      <c r="AW15" s="23">
        <v>357.6</v>
      </c>
      <c r="AX15" s="23">
        <f t="shared" si="14"/>
        <v>30.172122848464394</v>
      </c>
      <c r="AY15" s="24">
        <v>1149.8</v>
      </c>
      <c r="AZ15" s="23">
        <v>357.6</v>
      </c>
      <c r="BA15" s="23">
        <f t="shared" si="1"/>
        <v>31.10106105409637</v>
      </c>
      <c r="BB15" s="23">
        <v>6523.9</v>
      </c>
      <c r="BC15" s="23">
        <v>189.6</v>
      </c>
      <c r="BD15" s="23">
        <f t="shared" si="15"/>
        <v>2.9062370667852053</v>
      </c>
      <c r="BE15" s="24">
        <v>1056</v>
      </c>
      <c r="BF15" s="23">
        <v>56.8</v>
      </c>
      <c r="BG15" s="23">
        <f t="shared" si="16"/>
        <v>5.378787878787879</v>
      </c>
      <c r="BH15" s="24">
        <v>2809.7</v>
      </c>
      <c r="BI15" s="23">
        <v>243.2</v>
      </c>
      <c r="BJ15" s="23">
        <f t="shared" si="17"/>
        <v>8.655728369576824</v>
      </c>
      <c r="BK15" s="23">
        <f t="shared" si="18"/>
        <v>-650.8999999999996</v>
      </c>
      <c r="BL15" s="23">
        <f t="shared" si="2"/>
        <v>-107.40000000000009</v>
      </c>
      <c r="BM15" s="23">
        <f t="shared" si="19"/>
        <v>16.500230450145974</v>
      </c>
      <c r="BN15" s="8"/>
      <c r="BO15" s="9"/>
    </row>
    <row r="16" spans="1:67" ht="15">
      <c r="A16" s="7">
        <v>7</v>
      </c>
      <c r="B16" s="6" t="s">
        <v>36</v>
      </c>
      <c r="C16" s="19">
        <v>12376.6</v>
      </c>
      <c r="D16" s="20">
        <v>861.2</v>
      </c>
      <c r="E16" s="20">
        <f t="shared" si="3"/>
        <v>6.958292261202592</v>
      </c>
      <c r="F16" s="21">
        <v>1235.5</v>
      </c>
      <c r="G16" s="20">
        <v>185.1</v>
      </c>
      <c r="H16" s="20">
        <f t="shared" si="4"/>
        <v>14.981788749494132</v>
      </c>
      <c r="I16" s="21">
        <v>17</v>
      </c>
      <c r="J16" s="20">
        <v>8.4</v>
      </c>
      <c r="K16" s="20">
        <f t="shared" si="0"/>
        <v>49.411764705882355</v>
      </c>
      <c r="L16" s="27"/>
      <c r="M16" s="20"/>
      <c r="N16" s="20" t="e">
        <f t="shared" si="5"/>
        <v>#DIV/0!</v>
      </c>
      <c r="O16" s="27">
        <v>45</v>
      </c>
      <c r="P16" s="20">
        <v>1</v>
      </c>
      <c r="Q16" s="20">
        <f t="shared" si="6"/>
        <v>2.2222222222222223</v>
      </c>
      <c r="R16" s="27">
        <v>339.5</v>
      </c>
      <c r="S16" s="20">
        <v>19.2</v>
      </c>
      <c r="T16" s="20">
        <f t="shared" si="20"/>
        <v>5.655375552282769</v>
      </c>
      <c r="U16" s="20"/>
      <c r="V16" s="20"/>
      <c r="W16" s="20" t="e">
        <f t="shared" si="7"/>
        <v>#DIV/0!</v>
      </c>
      <c r="X16" s="27">
        <v>230.8</v>
      </c>
      <c r="Y16" s="20">
        <v>5.6</v>
      </c>
      <c r="Z16" s="20">
        <f t="shared" si="8"/>
        <v>2.4263431542461</v>
      </c>
      <c r="AA16" s="27">
        <v>60</v>
      </c>
      <c r="AB16" s="20"/>
      <c r="AC16" s="20">
        <f>AB17/AA16*100</f>
        <v>41</v>
      </c>
      <c r="AD16" s="20"/>
      <c r="AE16" s="20"/>
      <c r="AF16" s="20" t="e">
        <f t="shared" si="9"/>
        <v>#DIV/0!</v>
      </c>
      <c r="AG16" s="20"/>
      <c r="AH16" s="20"/>
      <c r="AI16" s="20" t="e">
        <v>#DIV/0!</v>
      </c>
      <c r="AJ16" s="21">
        <v>11141.1</v>
      </c>
      <c r="AK16" s="20">
        <v>676.1</v>
      </c>
      <c r="AL16" s="20">
        <f t="shared" si="10"/>
        <v>6.068521061654594</v>
      </c>
      <c r="AM16" s="21">
        <v>860.2</v>
      </c>
      <c r="AN16" s="20">
        <v>286.7</v>
      </c>
      <c r="AO16" s="20">
        <f t="shared" si="11"/>
        <v>33.32945826551965</v>
      </c>
      <c r="AP16" s="21">
        <v>189</v>
      </c>
      <c r="AQ16" s="20">
        <v>63</v>
      </c>
      <c r="AR16" s="20">
        <f t="shared" si="12"/>
        <v>33.33333333333333</v>
      </c>
      <c r="AS16" s="23">
        <v>14163.9</v>
      </c>
      <c r="AT16" s="23">
        <v>955.9</v>
      </c>
      <c r="AU16" s="23">
        <f t="shared" si="13"/>
        <v>6.748847421967113</v>
      </c>
      <c r="AV16" s="25">
        <v>1079.6</v>
      </c>
      <c r="AW16" s="23">
        <v>302.8</v>
      </c>
      <c r="AX16" s="23">
        <f t="shared" si="14"/>
        <v>28.04742497221193</v>
      </c>
      <c r="AY16" s="24">
        <v>1054.4</v>
      </c>
      <c r="AZ16" s="23">
        <v>302.8</v>
      </c>
      <c r="BA16" s="23">
        <f t="shared" si="1"/>
        <v>28.717754172989373</v>
      </c>
      <c r="BB16" s="23">
        <v>2734.3</v>
      </c>
      <c r="BC16" s="23">
        <v>352.6</v>
      </c>
      <c r="BD16" s="23">
        <f t="shared" si="15"/>
        <v>12.895439417766887</v>
      </c>
      <c r="BE16" s="24">
        <v>8438.8</v>
      </c>
      <c r="BF16" s="23">
        <v>44.1</v>
      </c>
      <c r="BG16" s="23">
        <f t="shared" si="16"/>
        <v>0.5225861496895294</v>
      </c>
      <c r="BH16" s="24">
        <v>1820.9</v>
      </c>
      <c r="BI16" s="23">
        <v>224.9</v>
      </c>
      <c r="BJ16" s="23">
        <f t="shared" si="17"/>
        <v>12.351035202372453</v>
      </c>
      <c r="BK16" s="23">
        <f t="shared" si="18"/>
        <v>-1787.2999999999993</v>
      </c>
      <c r="BL16" s="23">
        <f t="shared" si="2"/>
        <v>-94.69999999999993</v>
      </c>
      <c r="BM16" s="23">
        <f t="shared" si="19"/>
        <v>5.29849493649639</v>
      </c>
      <c r="BN16" s="8"/>
      <c r="BO16" s="9"/>
    </row>
    <row r="17" spans="1:67" ht="15" customHeight="1">
      <c r="A17" s="7">
        <v>8</v>
      </c>
      <c r="B17" s="6" t="s">
        <v>37</v>
      </c>
      <c r="C17" s="19">
        <v>10233.1</v>
      </c>
      <c r="D17" s="20">
        <v>917.2</v>
      </c>
      <c r="E17" s="20">
        <f t="shared" si="3"/>
        <v>8.963070819204347</v>
      </c>
      <c r="F17" s="21">
        <v>1301</v>
      </c>
      <c r="G17" s="20">
        <v>250</v>
      </c>
      <c r="H17" s="20">
        <f t="shared" si="4"/>
        <v>19.21598770176787</v>
      </c>
      <c r="I17" s="21">
        <v>54</v>
      </c>
      <c r="J17" s="20">
        <v>20</v>
      </c>
      <c r="K17" s="20">
        <f t="shared" si="0"/>
        <v>37.03703703703704</v>
      </c>
      <c r="L17" s="27"/>
      <c r="M17" s="20"/>
      <c r="N17" s="20" t="e">
        <f t="shared" si="5"/>
        <v>#DIV/0!</v>
      </c>
      <c r="O17" s="27">
        <v>150</v>
      </c>
      <c r="P17" s="20">
        <v>4.1</v>
      </c>
      <c r="Q17" s="20">
        <f t="shared" si="6"/>
        <v>2.733333333333333</v>
      </c>
      <c r="R17" s="27">
        <v>404</v>
      </c>
      <c r="S17" s="20">
        <v>33.7</v>
      </c>
      <c r="T17" s="20">
        <f t="shared" si="20"/>
        <v>8.341584158415841</v>
      </c>
      <c r="U17" s="20"/>
      <c r="V17" s="20"/>
      <c r="W17" s="20" t="e">
        <f t="shared" si="7"/>
        <v>#DIV/0!</v>
      </c>
      <c r="X17" s="27">
        <v>50</v>
      </c>
      <c r="Y17" s="20"/>
      <c r="Z17" s="20">
        <f t="shared" si="8"/>
        <v>0</v>
      </c>
      <c r="AA17" s="27">
        <v>34</v>
      </c>
      <c r="AB17" s="20">
        <v>24.6</v>
      </c>
      <c r="AC17" s="20">
        <f>AB18/AA17*100</f>
        <v>19.41176470588235</v>
      </c>
      <c r="AD17" s="20"/>
      <c r="AE17" s="20"/>
      <c r="AF17" s="20" t="e">
        <f t="shared" si="9"/>
        <v>#DIV/0!</v>
      </c>
      <c r="AG17" s="20"/>
      <c r="AH17" s="20"/>
      <c r="AI17" s="20" t="e">
        <v>#DIV/0!</v>
      </c>
      <c r="AJ17" s="21">
        <v>8932.1</v>
      </c>
      <c r="AK17" s="20">
        <v>667.2</v>
      </c>
      <c r="AL17" s="20">
        <f t="shared" si="10"/>
        <v>7.469687979310577</v>
      </c>
      <c r="AM17" s="21">
        <v>768.7</v>
      </c>
      <c r="AN17" s="20">
        <v>256.2</v>
      </c>
      <c r="AO17" s="20">
        <f t="shared" si="11"/>
        <v>33.32899700793547</v>
      </c>
      <c r="AP17" s="21">
        <v>176.2</v>
      </c>
      <c r="AQ17" s="20">
        <v>58.7</v>
      </c>
      <c r="AR17" s="20">
        <f t="shared" si="12"/>
        <v>33.31441543700341</v>
      </c>
      <c r="AS17" s="23">
        <v>11045.9</v>
      </c>
      <c r="AT17" s="23">
        <v>912.9</v>
      </c>
      <c r="AU17" s="23">
        <f t="shared" si="13"/>
        <v>8.264604966548674</v>
      </c>
      <c r="AV17" s="25">
        <v>1005.9</v>
      </c>
      <c r="AW17" s="23">
        <v>257.6</v>
      </c>
      <c r="AX17" s="23">
        <f t="shared" si="14"/>
        <v>25.6089074460682</v>
      </c>
      <c r="AY17" s="24">
        <v>977.7</v>
      </c>
      <c r="AZ17" s="23">
        <v>257.6</v>
      </c>
      <c r="BA17" s="23">
        <f t="shared" si="1"/>
        <v>26.347550373325152</v>
      </c>
      <c r="BB17" s="23">
        <v>6473.4</v>
      </c>
      <c r="BC17" s="23">
        <v>139.2</v>
      </c>
      <c r="BD17" s="23">
        <f t="shared" si="15"/>
        <v>2.1503383075354527</v>
      </c>
      <c r="BE17" s="24">
        <v>2722.4</v>
      </c>
      <c r="BF17" s="23">
        <v>283.6</v>
      </c>
      <c r="BG17" s="23">
        <f t="shared" si="16"/>
        <v>10.417278871583898</v>
      </c>
      <c r="BH17" s="24">
        <v>753.9</v>
      </c>
      <c r="BI17" s="23">
        <v>201</v>
      </c>
      <c r="BJ17" s="23">
        <f t="shared" si="17"/>
        <v>26.66136092319936</v>
      </c>
      <c r="BK17" s="23">
        <f t="shared" si="18"/>
        <v>-812.7999999999993</v>
      </c>
      <c r="BL17" s="23">
        <f t="shared" si="2"/>
        <v>4.300000000000068</v>
      </c>
      <c r="BM17" s="23">
        <f t="shared" si="19"/>
        <v>-0.529035433070875</v>
      </c>
      <c r="BN17" s="8"/>
      <c r="BO17" s="9"/>
    </row>
    <row r="18" spans="1:67" ht="15">
      <c r="A18" s="7">
        <v>9</v>
      </c>
      <c r="B18" s="6" t="s">
        <v>38</v>
      </c>
      <c r="C18" s="19">
        <v>8817.9</v>
      </c>
      <c r="D18" s="20">
        <v>940.9</v>
      </c>
      <c r="E18" s="20">
        <f t="shared" si="3"/>
        <v>10.670341010898285</v>
      </c>
      <c r="F18" s="21">
        <v>1584.2</v>
      </c>
      <c r="G18" s="20">
        <v>276.9</v>
      </c>
      <c r="H18" s="20">
        <f t="shared" si="4"/>
        <v>17.478853680090893</v>
      </c>
      <c r="I18" s="21">
        <v>41</v>
      </c>
      <c r="J18" s="20">
        <v>12.2</v>
      </c>
      <c r="K18" s="20">
        <f t="shared" si="0"/>
        <v>29.756097560975608</v>
      </c>
      <c r="L18" s="27">
        <v>6</v>
      </c>
      <c r="M18" s="20">
        <v>6.3</v>
      </c>
      <c r="N18" s="20">
        <f t="shared" si="5"/>
        <v>105</v>
      </c>
      <c r="O18" s="27">
        <v>129</v>
      </c>
      <c r="P18" s="20">
        <v>2.1</v>
      </c>
      <c r="Q18" s="20">
        <f t="shared" si="6"/>
        <v>1.627906976744186</v>
      </c>
      <c r="R18" s="27">
        <v>441</v>
      </c>
      <c r="S18" s="20">
        <v>24.5</v>
      </c>
      <c r="T18" s="20">
        <f t="shared" si="20"/>
        <v>5.555555555555555</v>
      </c>
      <c r="U18" s="20"/>
      <c r="V18" s="20"/>
      <c r="W18" s="20" t="e">
        <f t="shared" si="7"/>
        <v>#DIV/0!</v>
      </c>
      <c r="X18" s="27">
        <v>228.9</v>
      </c>
      <c r="Y18" s="20">
        <v>31.4</v>
      </c>
      <c r="Z18" s="20">
        <f t="shared" si="8"/>
        <v>13.717780690257753</v>
      </c>
      <c r="AA18" s="27">
        <v>17</v>
      </c>
      <c r="AB18" s="20">
        <v>6.6</v>
      </c>
      <c r="AC18" s="20">
        <f>AB19/AA18*100</f>
        <v>50.588235294117645</v>
      </c>
      <c r="AD18" s="20"/>
      <c r="AE18" s="20"/>
      <c r="AF18" s="20" t="e">
        <f t="shared" si="9"/>
        <v>#DIV/0!</v>
      </c>
      <c r="AG18" s="20"/>
      <c r="AH18" s="20"/>
      <c r="AI18" s="20" t="e">
        <v>#DIV/0!</v>
      </c>
      <c r="AJ18" s="21">
        <v>7233.7</v>
      </c>
      <c r="AK18" s="20">
        <v>664.1</v>
      </c>
      <c r="AL18" s="20">
        <f t="shared" si="10"/>
        <v>9.180640612687837</v>
      </c>
      <c r="AM18" s="21">
        <v>1308.5</v>
      </c>
      <c r="AN18" s="20">
        <v>436.2</v>
      </c>
      <c r="AO18" s="20">
        <f t="shared" si="11"/>
        <v>33.33588077951853</v>
      </c>
      <c r="AP18" s="21"/>
      <c r="AQ18" s="20"/>
      <c r="AR18" s="20" t="e">
        <f t="shared" si="12"/>
        <v>#DIV/0!</v>
      </c>
      <c r="AS18" s="23">
        <v>9359.5</v>
      </c>
      <c r="AT18" s="23">
        <v>1366.7</v>
      </c>
      <c r="AU18" s="23">
        <f t="shared" si="13"/>
        <v>14.602275762594155</v>
      </c>
      <c r="AV18" s="25">
        <v>1303.2</v>
      </c>
      <c r="AW18" s="23">
        <v>477.7</v>
      </c>
      <c r="AX18" s="23">
        <f t="shared" si="14"/>
        <v>36.655923879680785</v>
      </c>
      <c r="AY18" s="24">
        <v>1260.9</v>
      </c>
      <c r="AZ18" s="23">
        <v>477.7</v>
      </c>
      <c r="BA18" s="23">
        <f t="shared" si="1"/>
        <v>37.88563724323895</v>
      </c>
      <c r="BB18" s="23">
        <v>5193.1</v>
      </c>
      <c r="BC18" s="23">
        <v>318.1</v>
      </c>
      <c r="BD18" s="23">
        <f t="shared" si="15"/>
        <v>6.125435674260076</v>
      </c>
      <c r="BE18" s="24">
        <v>789.6</v>
      </c>
      <c r="BF18" s="23">
        <v>99.4</v>
      </c>
      <c r="BG18" s="23">
        <f t="shared" si="16"/>
        <v>12.588652482269506</v>
      </c>
      <c r="BH18" s="24">
        <v>1901.3</v>
      </c>
      <c r="BI18" s="23">
        <v>408.2</v>
      </c>
      <c r="BJ18" s="23">
        <f t="shared" si="17"/>
        <v>21.46952085415242</v>
      </c>
      <c r="BK18" s="23">
        <f t="shared" si="18"/>
        <v>-541.6000000000004</v>
      </c>
      <c r="BL18" s="23">
        <f t="shared" si="2"/>
        <v>-425.80000000000007</v>
      </c>
      <c r="BM18" s="23">
        <f t="shared" si="19"/>
        <v>78.61890694239287</v>
      </c>
      <c r="BN18" s="8"/>
      <c r="BO18" s="9"/>
    </row>
    <row r="19" spans="1:67" ht="15">
      <c r="A19" s="7">
        <v>10</v>
      </c>
      <c r="B19" s="6" t="s">
        <v>39</v>
      </c>
      <c r="C19" s="19">
        <v>11297.6</v>
      </c>
      <c r="D19" s="20">
        <v>655.8</v>
      </c>
      <c r="E19" s="20">
        <f t="shared" si="3"/>
        <v>5.804772695085681</v>
      </c>
      <c r="F19" s="21">
        <v>643.2</v>
      </c>
      <c r="G19" s="20">
        <v>157.7</v>
      </c>
      <c r="H19" s="20">
        <f t="shared" si="4"/>
        <v>24.518034825870643</v>
      </c>
      <c r="I19" s="21">
        <v>10</v>
      </c>
      <c r="J19" s="20">
        <v>3.1</v>
      </c>
      <c r="K19" s="20">
        <f t="shared" si="0"/>
        <v>31</v>
      </c>
      <c r="L19" s="27">
        <v>5</v>
      </c>
      <c r="M19" s="20"/>
      <c r="N19" s="20">
        <f t="shared" si="5"/>
        <v>0</v>
      </c>
      <c r="O19" s="27">
        <v>40</v>
      </c>
      <c r="P19" s="20">
        <v>1.4</v>
      </c>
      <c r="Q19" s="20">
        <f t="shared" si="6"/>
        <v>3.4999999999999996</v>
      </c>
      <c r="R19" s="27">
        <v>142</v>
      </c>
      <c r="S19" s="20">
        <v>11.6</v>
      </c>
      <c r="T19" s="20">
        <f t="shared" si="20"/>
        <v>8.169014084507042</v>
      </c>
      <c r="U19" s="20"/>
      <c r="V19" s="20"/>
      <c r="W19" s="20" t="e">
        <f t="shared" si="7"/>
        <v>#DIV/0!</v>
      </c>
      <c r="X19" s="27">
        <v>129</v>
      </c>
      <c r="Y19" s="20">
        <v>47</v>
      </c>
      <c r="Z19" s="20">
        <f t="shared" si="8"/>
        <v>36.434108527131784</v>
      </c>
      <c r="AA19" s="27">
        <v>8.6</v>
      </c>
      <c r="AB19" s="20">
        <v>8.6</v>
      </c>
      <c r="AC19" s="20">
        <f>AB20/AA19*100</f>
        <v>667.4418604651164</v>
      </c>
      <c r="AD19" s="20"/>
      <c r="AE19" s="20"/>
      <c r="AF19" s="20" t="e">
        <f t="shared" si="9"/>
        <v>#DIV/0!</v>
      </c>
      <c r="AG19" s="20"/>
      <c r="AH19" s="20"/>
      <c r="AI19" s="20" t="e">
        <v>#DIV/0!</v>
      </c>
      <c r="AJ19" s="21">
        <v>10654.4</v>
      </c>
      <c r="AK19" s="20">
        <v>498.1</v>
      </c>
      <c r="AL19" s="20">
        <f t="shared" si="10"/>
        <v>4.675063823396907</v>
      </c>
      <c r="AM19" s="21">
        <v>520.9</v>
      </c>
      <c r="AN19" s="20">
        <v>173.6</v>
      </c>
      <c r="AO19" s="20">
        <f t="shared" si="11"/>
        <v>33.32693415242849</v>
      </c>
      <c r="AP19" s="21">
        <v>393.2</v>
      </c>
      <c r="AQ19" s="20">
        <v>131.1</v>
      </c>
      <c r="AR19" s="20">
        <f t="shared" si="12"/>
        <v>33.341810783316376</v>
      </c>
      <c r="AS19" s="23">
        <v>11666.9</v>
      </c>
      <c r="AT19" s="23">
        <v>577.7</v>
      </c>
      <c r="AU19" s="23">
        <f t="shared" si="13"/>
        <v>4.951615253409218</v>
      </c>
      <c r="AV19" s="25">
        <v>801.1</v>
      </c>
      <c r="AW19" s="23">
        <v>243.5</v>
      </c>
      <c r="AX19" s="23">
        <f t="shared" si="14"/>
        <v>30.395705904381476</v>
      </c>
      <c r="AY19" s="24">
        <v>783.9</v>
      </c>
      <c r="AZ19" s="23">
        <v>243.5</v>
      </c>
      <c r="BA19" s="23">
        <f t="shared" si="1"/>
        <v>31.06263554024748</v>
      </c>
      <c r="BB19" s="23">
        <v>3049.6</v>
      </c>
      <c r="BC19" s="23">
        <v>101</v>
      </c>
      <c r="BD19" s="23">
        <f t="shared" si="15"/>
        <v>3.3119097586568733</v>
      </c>
      <c r="BE19" s="24">
        <v>938.4</v>
      </c>
      <c r="BF19" s="23">
        <v>48.9</v>
      </c>
      <c r="BG19" s="23">
        <f t="shared" si="16"/>
        <v>5.210997442455243</v>
      </c>
      <c r="BH19" s="24">
        <v>6653</v>
      </c>
      <c r="BI19" s="23">
        <v>152.8</v>
      </c>
      <c r="BJ19" s="23">
        <f t="shared" si="17"/>
        <v>2.296708251916429</v>
      </c>
      <c r="BK19" s="23">
        <f t="shared" si="18"/>
        <v>-369.2999999999993</v>
      </c>
      <c r="BL19" s="23">
        <f t="shared" si="2"/>
        <v>78.09999999999991</v>
      </c>
      <c r="BM19" s="23">
        <f t="shared" si="19"/>
        <v>-21.14811806119688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164626.6</v>
      </c>
      <c r="D20" s="20">
        <f>SUM(D10:D19)</f>
        <v>20326.9</v>
      </c>
      <c r="E20" s="22">
        <f>D20/C20*100</f>
        <v>12.347275592158255</v>
      </c>
      <c r="F20" s="22">
        <f>SUM(F10:F19)</f>
        <v>16553.8</v>
      </c>
      <c r="G20" s="22">
        <f>SUM(G10:G19)</f>
        <v>3229.8999999999996</v>
      </c>
      <c r="H20" s="22">
        <f>G20/F20*100</f>
        <v>19.511532095349708</v>
      </c>
      <c r="I20" s="22">
        <f>SUM(I10:I19)</f>
        <v>1607.3</v>
      </c>
      <c r="J20" s="22">
        <f>SUM(J10:J19)</f>
        <v>545.3000000000001</v>
      </c>
      <c r="K20" s="20">
        <f t="shared" si="0"/>
        <v>33.926460523859895</v>
      </c>
      <c r="L20" s="22">
        <f>SUM(L10:L19)</f>
        <v>84</v>
      </c>
      <c r="M20" s="22">
        <f>SUM(M10:M19)</f>
        <v>30.999999999999996</v>
      </c>
      <c r="N20" s="22">
        <f>M20/L20*100</f>
        <v>36.9047619047619</v>
      </c>
      <c r="O20" s="22">
        <f>SUM(O10:O19)</f>
        <v>1548.4</v>
      </c>
      <c r="P20" s="22">
        <f>SUM(P10:P19)</f>
        <v>44.300000000000004</v>
      </c>
      <c r="Q20" s="22">
        <f>P20/O20*100</f>
        <v>2.86101782485146</v>
      </c>
      <c r="R20" s="22">
        <f>SUM(R10:R19)</f>
        <v>5121.2</v>
      </c>
      <c r="S20" s="22">
        <f>SUM(S10:S19)</f>
        <v>541.6999999999999</v>
      </c>
      <c r="T20" s="22">
        <f>S20/R20*100</f>
        <v>10.57759900023432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1541.7</v>
      </c>
      <c r="Y20" s="22">
        <f>SUM(Y10:Y19)</f>
        <v>149.1</v>
      </c>
      <c r="Z20" s="20">
        <f t="shared" si="8"/>
        <v>9.671142245573067</v>
      </c>
      <c r="AA20" s="22">
        <f>SUM(AA10:AA19)</f>
        <v>165.6</v>
      </c>
      <c r="AB20" s="22">
        <f>SUM(AB10:AB19)</f>
        <v>57.400000000000006</v>
      </c>
      <c r="AC20" s="22">
        <f>AB20/AA20*100</f>
        <v>34.66183574879228</v>
      </c>
      <c r="AD20" s="22">
        <f>SUM(AD10:AD19)</f>
        <v>0</v>
      </c>
      <c r="AE20" s="22">
        <f>SUM(AE10:AE19)</f>
        <v>0</v>
      </c>
      <c r="AF20" s="20" t="e">
        <f t="shared" si="9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148072.80000000002</v>
      </c>
      <c r="AK20" s="22">
        <f>SUM(AK10:AK19)</f>
        <v>17096.899999999998</v>
      </c>
      <c r="AL20" s="22">
        <f>AK20/AJ20*100</f>
        <v>11.546279937976452</v>
      </c>
      <c r="AM20" s="22">
        <f>SUM(AM10:AM19)</f>
        <v>12680.700000000003</v>
      </c>
      <c r="AN20" s="22">
        <f>SUM(AN10:AN19)</f>
        <v>4226.999999999999</v>
      </c>
      <c r="AO20" s="22">
        <f>AN20/AM20*100</f>
        <v>33.33412193333174</v>
      </c>
      <c r="AP20" s="22">
        <f>SUM(AP10:AP19)</f>
        <v>805.5999999999999</v>
      </c>
      <c r="AQ20" s="22">
        <f>SUM(AQ10:AQ19)</f>
        <v>268.5</v>
      </c>
      <c r="AR20" s="22">
        <f>AQ20/AP20*100</f>
        <v>33.3291956305859</v>
      </c>
      <c r="AS20" s="26">
        <f>SUM(AS10:AS19)</f>
        <v>174535.5</v>
      </c>
      <c r="AT20" s="26">
        <f>SUM(AT10:AT19)</f>
        <v>13847.400000000001</v>
      </c>
      <c r="AU20" s="26">
        <f>(AT20/AS20)*100</f>
        <v>7.933858727880576</v>
      </c>
      <c r="AV20" s="26">
        <f>SUM(AV10:AV19)</f>
        <v>12205.4</v>
      </c>
      <c r="AW20" s="26">
        <f>SUM(AW10:AW19)</f>
        <v>3669.4</v>
      </c>
      <c r="AX20" s="26">
        <f>AW20/AV20*100</f>
        <v>30.0637422780081</v>
      </c>
      <c r="AY20" s="26">
        <f>SUM(AY10:AY19)</f>
        <v>11738.5</v>
      </c>
      <c r="AZ20" s="26">
        <f>SUM(AZ10:AZ19)</f>
        <v>3669.4</v>
      </c>
      <c r="BA20" s="26">
        <f t="shared" si="1"/>
        <v>31.25953060442135</v>
      </c>
      <c r="BB20" s="26">
        <f>SUM(BB10:BB19)</f>
        <v>59235.6</v>
      </c>
      <c r="BC20" s="26">
        <f>SUM(BC10:BC19)</f>
        <v>2000.5</v>
      </c>
      <c r="BD20" s="26">
        <f>BC20/BB20*100</f>
        <v>3.3771920939435067</v>
      </c>
      <c r="BE20" s="26">
        <f>SUM(BE10:BE19)</f>
        <v>83252.09999999999</v>
      </c>
      <c r="BF20" s="26">
        <f>SUM(BF10:BF19)</f>
        <v>4969.6</v>
      </c>
      <c r="BG20" s="26">
        <f>BF20/BE20*100</f>
        <v>5.9693389115710005</v>
      </c>
      <c r="BH20" s="26">
        <f>SUM(BH10:BH19)</f>
        <v>18048.8</v>
      </c>
      <c r="BI20" s="26">
        <f>SUM(BI10:BI19)</f>
        <v>2604.8</v>
      </c>
      <c r="BJ20" s="26">
        <f>BI20/BH20*100</f>
        <v>14.431984397854707</v>
      </c>
      <c r="BK20" s="22">
        <f t="shared" si="18"/>
        <v>-9908.899999999994</v>
      </c>
      <c r="BL20" s="26">
        <f>SUM(BL10:BL19)</f>
        <v>6479.5</v>
      </c>
      <c r="BM20" s="26">
        <f>BL20/BK20*100</f>
        <v>-65.3907093622905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8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9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Shtanashi</cp:lastModifiedBy>
  <cp:lastPrinted>2020-02-07T07:06:49Z</cp:lastPrinted>
  <dcterms:created xsi:type="dcterms:W3CDTF">2013-04-03T10:22:22Z</dcterms:created>
  <dcterms:modified xsi:type="dcterms:W3CDTF">2020-05-20T11:49:24Z</dcterms:modified>
  <cp:category/>
  <cp:version/>
  <cp:contentType/>
  <cp:contentStatus/>
</cp:coreProperties>
</file>