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4.2020" sheetId="1" r:id="rId1"/>
  </sheets>
  <definedNames>
    <definedName name="_xlnm.Print_Area" localSheetId="0">'01.04.2020'!$A$1:$G$86</definedName>
  </definedNames>
  <calcPr fullCalcOnLoad="1"/>
</workbook>
</file>

<file path=xl/sharedStrings.xml><?xml version="1.0" encoding="utf-8"?>
<sst xmlns="http://schemas.openxmlformats.org/spreadsheetml/2006/main" count="152" uniqueCount="152">
  <si>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</si>
  <si>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</si>
  <si>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</si>
  <si>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</si>
  <si>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</si>
  <si>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</si>
  <si>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</si>
  <si>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</si>
  <si>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</si>
  <si>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</si>
  <si>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</si>
  <si>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</si>
  <si>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</si>
  <si>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</si>
  <si>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</si>
  <si>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</si>
  <si>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</si>
  <si>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</si>
  <si>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</si>
  <si>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</si>
  <si>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</si>
  <si>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</si>
  <si>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</si>
  <si>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</si>
  <si>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</si>
  <si>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</si>
  <si>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</si>
  <si>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</si>
  <si>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</si>
  <si>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</si>
  <si>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</si>
  <si>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</si>
  <si>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</si>
  <si>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</si>
  <si>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</si>
  <si>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</si>
  <si>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</si>
  <si>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</si>
  <si>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</si>
  <si>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</si>
  <si>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</si>
  <si>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</si>
  <si>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</si>
  <si>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</si>
  <si>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</si>
  <si>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</si>
  <si>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</si>
  <si>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</si>
  <si>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</si>
  <si>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</si>
  <si>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</si>
  <si>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</si>
  <si>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</si>
  <si>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</si>
  <si>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</si>
  <si>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</si>
  <si>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</si>
  <si>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</si>
  <si>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</si>
  <si>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</si>
  <si>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</si>
  <si>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</si>
  <si>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</si>
  <si>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</si>
  <si>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</si>
  <si>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</si>
  <si>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</si>
  <si>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</si>
  <si>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</si>
  <si>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</si>
  <si>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</si>
  <si>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</si>
  <si>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</si>
  <si>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</si>
  <si>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</si>
  <si>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</si>
  <si>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</si>
  <si>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</si>
  <si>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</si>
  <si>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</si>
  <si>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</si>
  <si>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</si>
  <si>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</si>
  <si>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</si>
  <si>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</si>
  <si>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</si>
  <si>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</si>
  <si>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</si>
  <si>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</si>
  <si>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</si>
  <si>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</si>
  <si>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</si>
  <si>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</si>
  <si>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</si>
  <si>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</si>
  <si>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</si>
  <si>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</si>
  <si>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</si>
  <si>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</si>
  <si>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</si>
  <si>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</si>
  <si>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</si>
  <si>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</si>
  <si>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</si>
  <si>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</si>
  <si>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</si>
  <si>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</si>
  <si>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</si>
  <si>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</si>
  <si>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</si>
  <si>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</si>
  <si>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</si>
  <si>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</si>
  <si>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</si>
  <si>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</si>
  <si>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</si>
  <si>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</si>
  <si>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</si>
  <si>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</si>
  <si>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</si>
  <si>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</si>
  <si>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</si>
  <si>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</si>
  <si>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</si>
  <si>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</si>
  <si>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</si>
  <si>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</si>
  <si>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</si>
  <si>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</si>
  <si>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</si>
  <si>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</si>
  <si>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</si>
  <si>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</si>
  <si>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</si>
  <si>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</si>
  <si>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</si>
  <si>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</si>
  <si>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</si>
  <si>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</si>
  <si>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</si>
  <si>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</si>
  <si>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Уточ. план на        2020 г</t>
  </si>
  <si>
    <t xml:space="preserve">% исп. 2020 г. к 2019г. 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</si>
  <si>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</si>
  <si>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</si>
  <si>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</si>
  <si>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</si>
  <si>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</si>
  <si>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</si>
  <si>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АНАЛИЗ ИСПОЛНЕНИЯ БЮДЖЕТА  ШЕРАУТСКОГО  ПОСЕЛЕНИЯ НА 01.05.2020 г.</t>
  </si>
  <si>
    <t>Исполнено на 01.05.2020г.</t>
  </si>
  <si>
    <t>Исполнено на 01.05.2019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</si>
</sst>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1" fontId="27" fillId="0" borderId="2">
      <alignment horizontal="center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172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3" fillId="0" borderId="2" xfId="35" applyNumberFormat="1" applyFont="1" applyAlignment="1" applyProtection="1">
      <alignment horizontal="right" vertical="center" shrinkToFit="1"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30" borderId="14" xfId="55" applyNumberFormat="1" applyFont="1" applyFill="1" applyBorder="1" applyAlignment="1">
      <alignment wrapText="1"/>
      <protection/>
    </xf>
    <xf numFmtId="49" fontId="5" fillId="30" borderId="15" xfId="55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0" borderId="16" xfId="0" applyFont="1" applyFill="1" applyBorder="1" applyAlignment="1">
      <alignment vertical="center" wrapText="1"/>
    </xf>
    <xf numFmtId="0" fontId="4" fillId="30" borderId="12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3" fillId="0" borderId="2" xfId="35" applyNumberFormat="1" applyFont="1" applyFill="1" applyAlignment="1" applyProtection="1">
      <alignment horizontal="right" vertical="center" wrapText="1" shrinkToFit="1"/>
      <protection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2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90" zoomScaleNormal="90" zoomScalePageLayoutView="0" workbookViewId="0" topLeftCell="A46">
      <selection activeCell="D59" sqref="D59"/>
    </sheetView>
  </sheetViews>
  <sheetFormatPr defaultColWidth="9.00390625" defaultRowHeight="12.75"/>
  <cols>
    <col min="1" max="1" width="72.12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7.125" style="49" customWidth="1"/>
    <col min="6" max="6" width="12.25390625" style="1" customWidth="1"/>
    <col min="7" max="7" width="12.875" style="1" customWidth="1"/>
    <col min="8" max="16384" width="9.125" style="1" customWidth="1"/>
  </cols>
  <sheetData>
    <row r="1" spans="1:7" ht="16.5" customHeight="1">
      <c r="A1" s="57" t="s">
        <v>149</v>
      </c>
      <c r="B1" s="57"/>
      <c r="C1" s="57"/>
      <c r="D1" s="57"/>
      <c r="E1" s="57"/>
      <c r="F1" s="57"/>
      <c r="G1" s="57"/>
    </row>
    <row r="2" spans="6:7" ht="12" customHeight="1">
      <c r="F2" s="50"/>
      <c r="G2" s="51" t="s">
        <v>84</v>
      </c>
    </row>
    <row r="3" spans="1:7" ht="50.25" customHeight="1">
      <c r="A3" s="2" t="s">
        <v>0</v>
      </c>
      <c r="B3" s="2" t="s">
        <v>21</v>
      </c>
      <c r="C3" s="3" t="s">
        <v>141</v>
      </c>
      <c r="D3" s="3" t="s">
        <v>150</v>
      </c>
      <c r="E3" s="3" t="s">
        <v>151</v>
      </c>
      <c r="F3" s="4" t="s">
        <v>35</v>
      </c>
      <c r="G3" s="4" t="s">
        <v>142</v>
      </c>
    </row>
    <row r="4" spans="1:7" ht="16.5" customHeight="1">
      <c r="A4" s="46" t="s">
        <v>1</v>
      </c>
      <c r="B4" s="47"/>
      <c r="C4" s="38">
        <f>C5+C22</f>
        <v>1318164</v>
      </c>
      <c r="D4" s="38">
        <f>D5+D22</f>
        <v>421968.98</v>
      </c>
      <c r="E4" s="38">
        <f>E5+E22</f>
        <v>365580.04</v>
      </c>
      <c r="F4" s="39">
        <f aca="true" t="shared" si="0" ref="F4:F82">D4/C4*100</f>
        <v>32.011872574277554</v>
      </c>
      <c r="G4" s="39">
        <f aca="true" t="shared" si="1" ref="G4:G77">D4/E4*100</f>
        <v>115.42451278248123</v>
      </c>
    </row>
    <row r="5" spans="1:7" ht="12.75">
      <c r="A5" s="5" t="s">
        <v>15</v>
      </c>
      <c r="B5" s="6"/>
      <c r="C5" s="7">
        <f>C6+C9+C14+C16+C21</f>
        <v>1180900</v>
      </c>
      <c r="D5" s="7">
        <f>D6+D9+D14+D16+D21</f>
        <v>304625.48</v>
      </c>
      <c r="E5" s="7">
        <f>E6+E9+E14+E16+E21</f>
        <v>235367.06</v>
      </c>
      <c r="F5" s="8">
        <f t="shared" si="0"/>
        <v>25.796043695486492</v>
      </c>
      <c r="G5" s="8">
        <f t="shared" si="1"/>
        <v>129.42570638389245</v>
      </c>
    </row>
    <row r="6" spans="1:7" ht="12.75">
      <c r="A6" s="5" t="s">
        <v>46</v>
      </c>
      <c r="B6" s="9" t="s">
        <v>22</v>
      </c>
      <c r="C6" s="7">
        <f>C7</f>
        <v>122100</v>
      </c>
      <c r="D6" s="7">
        <f>D7</f>
        <v>33149.67</v>
      </c>
      <c r="E6" s="7">
        <f>E7</f>
        <v>30261.83</v>
      </c>
      <c r="F6" s="8">
        <f t="shared" si="0"/>
        <v>27.14960687960688</v>
      </c>
      <c r="G6" s="8">
        <f t="shared" si="1"/>
        <v>109.5428465495973</v>
      </c>
    </row>
    <row r="7" spans="1:7" ht="12.75">
      <c r="A7" s="10" t="s">
        <v>2</v>
      </c>
      <c r="B7" s="2" t="s">
        <v>43</v>
      </c>
      <c r="C7" s="11">
        <v>122100</v>
      </c>
      <c r="D7" s="11">
        <v>33149.67</v>
      </c>
      <c r="E7" s="11">
        <v>30261.83</v>
      </c>
      <c r="F7" s="8">
        <f t="shared" si="0"/>
        <v>27.14960687960688</v>
      </c>
      <c r="G7" s="8">
        <f t="shared" si="1"/>
        <v>109.5428465495973</v>
      </c>
    </row>
    <row r="8" spans="1:7" ht="12.75">
      <c r="A8" s="23" t="s">
        <v>148</v>
      </c>
      <c r="B8" s="2"/>
      <c r="C8" s="11">
        <f>C7*1/3</f>
        <v>40700</v>
      </c>
      <c r="D8" s="11">
        <f>D7*1/3</f>
        <v>11049.89</v>
      </c>
      <c r="E8" s="11">
        <f>E7*1/3</f>
        <v>10087.276666666667</v>
      </c>
      <c r="F8" s="8">
        <f t="shared" si="0"/>
        <v>27.14960687960688</v>
      </c>
      <c r="G8" s="8">
        <f t="shared" si="1"/>
        <v>109.5428465495973</v>
      </c>
    </row>
    <row r="9" spans="1:7" ht="25.5">
      <c r="A9" s="12" t="s">
        <v>73</v>
      </c>
      <c r="B9" s="9" t="s">
        <v>74</v>
      </c>
      <c r="C9" s="7">
        <f>C10+C11+C12</f>
        <v>429500</v>
      </c>
      <c r="D9" s="7">
        <f>D10+D11+D12+D13</f>
        <v>134017.88</v>
      </c>
      <c r="E9" s="7">
        <f>E10+E11+E12+E13</f>
        <v>142344.94</v>
      </c>
      <c r="F9" s="8">
        <f t="shared" si="0"/>
        <v>31.203231664726427</v>
      </c>
      <c r="G9" s="8">
        <f t="shared" si="1"/>
        <v>94.15008359271499</v>
      </c>
    </row>
    <row r="10" spans="1:7" ht="44.25" customHeight="1">
      <c r="A10" s="13" t="s">
        <v>75</v>
      </c>
      <c r="B10" s="14" t="s">
        <v>93</v>
      </c>
      <c r="C10" s="15">
        <v>199200</v>
      </c>
      <c r="D10" s="15">
        <v>61364.41</v>
      </c>
      <c r="E10" s="11">
        <v>64060.05</v>
      </c>
      <c r="F10" s="8">
        <f t="shared" si="0"/>
        <v>30.805426706827312</v>
      </c>
      <c r="G10" s="8">
        <f t="shared" si="1"/>
        <v>95.79201077738779</v>
      </c>
    </row>
    <row r="11" spans="1:7" ht="56.25" customHeight="1">
      <c r="A11" s="13" t="s">
        <v>76</v>
      </c>
      <c r="B11" s="14" t="s">
        <v>94</v>
      </c>
      <c r="C11" s="15">
        <v>1070</v>
      </c>
      <c r="D11" s="15">
        <v>368.15</v>
      </c>
      <c r="E11" s="11">
        <v>467.59</v>
      </c>
      <c r="F11" s="8">
        <f t="shared" si="0"/>
        <v>34.40654205607476</v>
      </c>
      <c r="G11" s="8">
        <f t="shared" si="1"/>
        <v>78.73350584914134</v>
      </c>
    </row>
    <row r="12" spans="1:7" ht="39" customHeight="1">
      <c r="A12" s="13" t="s">
        <v>77</v>
      </c>
      <c r="B12" s="14" t="s">
        <v>95</v>
      </c>
      <c r="C12" s="15">
        <v>229230</v>
      </c>
      <c r="D12" s="15">
        <v>84376.4</v>
      </c>
      <c r="E12" s="11">
        <v>91058.41</v>
      </c>
      <c r="F12" s="8">
        <f t="shared" si="0"/>
        <v>36.808620163154906</v>
      </c>
      <c r="G12" s="8">
        <f t="shared" si="1"/>
        <v>92.66184199790001</v>
      </c>
    </row>
    <row r="13" spans="1:7" ht="42" customHeight="1">
      <c r="A13" s="13" t="s">
        <v>78</v>
      </c>
      <c r="B13" s="14" t="s">
        <v>96</v>
      </c>
      <c r="C13" s="15">
        <v>0</v>
      </c>
      <c r="D13" s="15">
        <v>-12091.08</v>
      </c>
      <c r="E13" s="11">
        <v>-13241.11</v>
      </c>
      <c r="F13" s="8"/>
      <c r="G13" s="8">
        <f t="shared" si="1"/>
        <v>91.3147009578502</v>
      </c>
    </row>
    <row r="14" spans="1:7" ht="15" customHeight="1">
      <c r="A14" s="5" t="s">
        <v>3</v>
      </c>
      <c r="B14" s="9" t="s">
        <v>23</v>
      </c>
      <c r="C14" s="7">
        <f>C15</f>
        <v>74100</v>
      </c>
      <c r="D14" s="7">
        <f>D15</f>
        <v>81000</v>
      </c>
      <c r="E14" s="7">
        <f>E15</f>
        <v>10261.8</v>
      </c>
      <c r="F14" s="8">
        <f t="shared" si="0"/>
        <v>109.31174089068827</v>
      </c>
      <c r="G14" s="8"/>
    </row>
    <row r="15" spans="1:7" ht="14.25" customHeight="1">
      <c r="A15" s="16" t="s">
        <v>4</v>
      </c>
      <c r="B15" s="4" t="s">
        <v>44</v>
      </c>
      <c r="C15" s="15">
        <v>74100</v>
      </c>
      <c r="D15" s="15">
        <v>81000</v>
      </c>
      <c r="E15" s="11">
        <v>10261.8</v>
      </c>
      <c r="F15" s="8">
        <f t="shared" si="0"/>
        <v>109.31174089068827</v>
      </c>
      <c r="G15" s="8"/>
    </row>
    <row r="16" spans="1:7" ht="15.75" customHeight="1">
      <c r="A16" s="12" t="s">
        <v>5</v>
      </c>
      <c r="B16" s="17" t="s">
        <v>24</v>
      </c>
      <c r="C16" s="7">
        <f>C17+C18</f>
        <v>551000</v>
      </c>
      <c r="D16" s="7">
        <f>D17+D18</f>
        <v>56357.93</v>
      </c>
      <c r="E16" s="7">
        <f>E17+E18</f>
        <v>51998.49</v>
      </c>
      <c r="F16" s="8">
        <f t="shared" si="0"/>
        <v>10.22829945553539</v>
      </c>
      <c r="G16" s="8">
        <f t="shared" si="1"/>
        <v>108.38378191366711</v>
      </c>
    </row>
    <row r="17" spans="1:7" ht="14.25" customHeight="1">
      <c r="A17" s="16" t="s">
        <v>6</v>
      </c>
      <c r="B17" s="4" t="s">
        <v>25</v>
      </c>
      <c r="C17" s="15">
        <v>144000</v>
      </c>
      <c r="D17" s="15">
        <v>13198.74</v>
      </c>
      <c r="E17" s="11">
        <v>1454.81</v>
      </c>
      <c r="F17" s="8">
        <f t="shared" si="0"/>
        <v>9.165791666666665</v>
      </c>
      <c r="G17" s="8">
        <f t="shared" si="1"/>
        <v>907.2483692028513</v>
      </c>
    </row>
    <row r="18" spans="1:7" ht="17.25" customHeight="1">
      <c r="A18" s="12" t="s">
        <v>18</v>
      </c>
      <c r="B18" s="17" t="s">
        <v>26</v>
      </c>
      <c r="C18" s="7">
        <f>C19+C20</f>
        <v>407000</v>
      </c>
      <c r="D18" s="7">
        <f>D19+D20</f>
        <v>43159.19</v>
      </c>
      <c r="E18" s="7">
        <f>E19+E20</f>
        <v>50543.68</v>
      </c>
      <c r="F18" s="8">
        <f t="shared" si="0"/>
        <v>10.604223587223588</v>
      </c>
      <c r="G18" s="8">
        <f t="shared" si="1"/>
        <v>85.38988455134252</v>
      </c>
    </row>
    <row r="19" spans="1:7" ht="26.25" customHeight="1">
      <c r="A19" s="18" t="s">
        <v>79</v>
      </c>
      <c r="B19" s="4" t="s">
        <v>80</v>
      </c>
      <c r="C19" s="15">
        <v>114000</v>
      </c>
      <c r="D19" s="15">
        <v>29869.72</v>
      </c>
      <c r="E19" s="11">
        <v>43231.92</v>
      </c>
      <c r="F19" s="8">
        <f t="shared" si="0"/>
        <v>26.201508771929827</v>
      </c>
      <c r="G19" s="8">
        <f t="shared" si="1"/>
        <v>69.09181919285565</v>
      </c>
    </row>
    <row r="20" spans="1:7" ht="27.75" customHeight="1">
      <c r="A20" s="19" t="s">
        <v>81</v>
      </c>
      <c r="B20" s="4" t="s">
        <v>82</v>
      </c>
      <c r="C20" s="15">
        <v>293000</v>
      </c>
      <c r="D20" s="15">
        <v>13289.47</v>
      </c>
      <c r="E20" s="11">
        <v>7311.76</v>
      </c>
      <c r="F20" s="8">
        <f t="shared" si="0"/>
        <v>4.5356552901023885</v>
      </c>
      <c r="G20" s="8">
        <f t="shared" si="1"/>
        <v>181.75473483812377</v>
      </c>
    </row>
    <row r="21" spans="1:7" ht="14.25" customHeight="1">
      <c r="A21" s="12" t="s">
        <v>54</v>
      </c>
      <c r="B21" s="17" t="s">
        <v>143</v>
      </c>
      <c r="C21" s="7">
        <v>4200</v>
      </c>
      <c r="D21" s="7">
        <v>100</v>
      </c>
      <c r="E21" s="7">
        <v>500</v>
      </c>
      <c r="F21" s="8">
        <f t="shared" si="0"/>
        <v>2.380952380952381</v>
      </c>
      <c r="G21" s="8"/>
    </row>
    <row r="22" spans="1:7" ht="12.75">
      <c r="A22" s="20" t="s">
        <v>16</v>
      </c>
      <c r="B22" s="21"/>
      <c r="C22" s="22">
        <f>C23+C27+C34+C35+C30</f>
        <v>137264</v>
      </c>
      <c r="D22" s="22">
        <f>D23+D27+D34+D35+D30</f>
        <v>117343.5</v>
      </c>
      <c r="E22" s="22">
        <f>E23+E27+E34+E35+E30</f>
        <v>130212.98</v>
      </c>
      <c r="F22" s="8">
        <f t="shared" si="0"/>
        <v>85.48745483156544</v>
      </c>
      <c r="G22" s="8">
        <f t="shared" si="1"/>
        <v>90.116592063249</v>
      </c>
    </row>
    <row r="23" spans="1:7" ht="35.25" customHeight="1">
      <c r="A23" s="20" t="s">
        <v>97</v>
      </c>
      <c r="B23" s="21" t="s">
        <v>98</v>
      </c>
      <c r="C23" s="22">
        <f>C24+C25+C26</f>
        <v>137264</v>
      </c>
      <c r="D23" s="22">
        <f>D24+D25+D26</f>
        <v>115521.95</v>
      </c>
      <c r="E23" s="22">
        <f>E24+E25+E26</f>
        <v>130022.98</v>
      </c>
      <c r="F23" s="8">
        <f t="shared" si="0"/>
        <v>84.16041350973306</v>
      </c>
      <c r="G23" s="8">
        <f t="shared" si="1"/>
        <v>88.84733298683048</v>
      </c>
    </row>
    <row r="24" spans="1:7" ht="54" customHeight="1">
      <c r="A24" s="23" t="s">
        <v>88</v>
      </c>
      <c r="B24" s="24" t="s">
        <v>99</v>
      </c>
      <c r="C24" s="25">
        <v>105164</v>
      </c>
      <c r="D24" s="26">
        <v>105164.62</v>
      </c>
      <c r="E24" s="11">
        <v>116971.62</v>
      </c>
      <c r="F24" s="8">
        <f t="shared" si="0"/>
        <v>100.00058955536116</v>
      </c>
      <c r="G24" s="8">
        <f t="shared" si="1"/>
        <v>89.90609859041022</v>
      </c>
    </row>
    <row r="25" spans="1:7" ht="38.25">
      <c r="A25" s="23" t="s">
        <v>100</v>
      </c>
      <c r="B25" s="24" t="s">
        <v>101</v>
      </c>
      <c r="C25" s="25">
        <v>0</v>
      </c>
      <c r="D25" s="26">
        <v>0</v>
      </c>
      <c r="E25" s="11">
        <v>0</v>
      </c>
      <c r="F25" s="8"/>
      <c r="G25" s="8"/>
    </row>
    <row r="26" spans="1:7" ht="29.25" customHeight="1">
      <c r="A26" s="23" t="s">
        <v>102</v>
      </c>
      <c r="B26" s="24" t="s">
        <v>103</v>
      </c>
      <c r="C26" s="25">
        <v>32100</v>
      </c>
      <c r="D26" s="26">
        <v>10357.33</v>
      </c>
      <c r="E26" s="11">
        <v>13051.36</v>
      </c>
      <c r="F26" s="8">
        <f t="shared" si="0"/>
        <v>32.26582554517134</v>
      </c>
      <c r="G26" s="8">
        <f t="shared" si="1"/>
        <v>79.35824312562062</v>
      </c>
    </row>
    <row r="27" spans="1:7" ht="25.5" hidden="1">
      <c r="A27" s="20" t="s">
        <v>104</v>
      </c>
      <c r="B27" s="21" t="s">
        <v>105</v>
      </c>
      <c r="C27" s="22">
        <f>C28+C29</f>
        <v>0</v>
      </c>
      <c r="D27" s="22">
        <f>D28+D29</f>
        <v>0</v>
      </c>
      <c r="E27" s="22">
        <f>E28+E29</f>
        <v>0</v>
      </c>
      <c r="F27" s="8" t="e">
        <f t="shared" si="0"/>
        <v>#DIV/0!</v>
      </c>
      <c r="G27" s="8" t="e">
        <f t="shared" si="1"/>
        <v>#DIV/0!</v>
      </c>
    </row>
    <row r="28" spans="1:7" ht="25.5" hidden="1">
      <c r="A28" s="23" t="s">
        <v>106</v>
      </c>
      <c r="B28" s="24" t="s">
        <v>107</v>
      </c>
      <c r="C28" s="26"/>
      <c r="D28" s="26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.75" hidden="1">
      <c r="A29" s="16" t="s">
        <v>87</v>
      </c>
      <c r="B29" s="27" t="s">
        <v>108</v>
      </c>
      <c r="C29" s="26"/>
      <c r="D29" s="26"/>
      <c r="E29" s="11">
        <v>0</v>
      </c>
      <c r="F29" s="8" t="e">
        <f t="shared" si="0"/>
        <v>#DIV/0!</v>
      </c>
      <c r="G29" s="8" t="e">
        <f t="shared" si="1"/>
        <v>#DIV/0!</v>
      </c>
    </row>
    <row r="30" spans="1:7" ht="16.5" customHeight="1">
      <c r="A30" s="12" t="s">
        <v>109</v>
      </c>
      <c r="B30" s="28" t="s">
        <v>110</v>
      </c>
      <c r="C30" s="22">
        <f>C32</f>
        <v>0</v>
      </c>
      <c r="D30" s="22">
        <f>D31+D32+D33</f>
        <v>1821.55</v>
      </c>
      <c r="E30" s="22">
        <f>E31+E32</f>
        <v>190</v>
      </c>
      <c r="F30" s="8"/>
      <c r="G30" s="8">
        <f t="shared" si="1"/>
        <v>958.7105263157895</v>
      </c>
    </row>
    <row r="31" spans="1:7" ht="51" hidden="1">
      <c r="A31" s="16" t="s">
        <v>111</v>
      </c>
      <c r="B31" s="27" t="s">
        <v>112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">
      <c r="A32" s="16" t="s">
        <v>120</v>
      </c>
      <c r="B32" s="27" t="s">
        <v>121</v>
      </c>
      <c r="C32" s="26">
        <v>0</v>
      </c>
      <c r="D32" s="26">
        <v>0</v>
      </c>
      <c r="E32" s="11">
        <v>190</v>
      </c>
      <c r="F32" s="8"/>
      <c r="G32" s="8">
        <f t="shared" si="1"/>
        <v>0</v>
      </c>
    </row>
    <row r="33" spans="1:7" ht="38.25">
      <c r="A33" s="16" t="s">
        <v>144</v>
      </c>
      <c r="B33" s="27" t="s">
        <v>145</v>
      </c>
      <c r="C33" s="26">
        <v>0</v>
      </c>
      <c r="D33" s="26">
        <v>1821.55</v>
      </c>
      <c r="E33" s="11">
        <v>0</v>
      </c>
      <c r="F33" s="8"/>
      <c r="G33" s="8"/>
    </row>
    <row r="34" spans="1:7" ht="12.75" hidden="1">
      <c r="A34" s="12" t="s">
        <v>113</v>
      </c>
      <c r="B34" s="17" t="s">
        <v>114</v>
      </c>
      <c r="C34" s="29">
        <v>0</v>
      </c>
      <c r="D34" s="29">
        <v>0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.75" hidden="1">
      <c r="A35" s="30" t="s">
        <v>115</v>
      </c>
      <c r="B35" s="31"/>
      <c r="C35" s="22">
        <f>C36+C37</f>
        <v>0</v>
      </c>
      <c r="D35" s="22">
        <f>D36+D37</f>
        <v>0</v>
      </c>
      <c r="E35" s="22">
        <f>E36+E37</f>
        <v>0</v>
      </c>
      <c r="F35" s="8" t="e">
        <f t="shared" si="0"/>
        <v>#DIV/0!</v>
      </c>
      <c r="G35" s="8" t="e">
        <f t="shared" si="1"/>
        <v>#DIV/0!</v>
      </c>
    </row>
    <row r="36" spans="1:7" ht="12.75" hidden="1">
      <c r="A36" s="32" t="s">
        <v>116</v>
      </c>
      <c r="B36" s="33" t="s">
        <v>117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118</v>
      </c>
      <c r="B37" s="4" t="s">
        <v>119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5" customHeight="1">
      <c r="A38" s="36" t="s">
        <v>7</v>
      </c>
      <c r="B38" s="48" t="s">
        <v>27</v>
      </c>
      <c r="C38" s="38">
        <f>C39+C40+C48+C41+C46+C47+C50+C51+C43+C42+C45+C49+C44</f>
        <v>5732102.99</v>
      </c>
      <c r="D38" s="38">
        <f>D39+D40+D48+D41+D46+D47+D50+D51+D43+D42+D45+D49</f>
        <v>1100503</v>
      </c>
      <c r="E38" s="38">
        <f>E39+E40+E48+E41+E46+E47+E50+E51+E43+E42+E45</f>
        <v>603678</v>
      </c>
      <c r="F38" s="39">
        <f t="shared" si="0"/>
        <v>19.19893975945467</v>
      </c>
      <c r="G38" s="39">
        <f t="shared" si="1"/>
        <v>182.29966969145804</v>
      </c>
    </row>
    <row r="39" spans="1:7" ht="15.75" customHeight="1">
      <c r="A39" s="16" t="s">
        <v>34</v>
      </c>
      <c r="B39" s="4" t="s">
        <v>124</v>
      </c>
      <c r="C39" s="15">
        <v>1736593</v>
      </c>
      <c r="D39" s="15">
        <v>579736</v>
      </c>
      <c r="E39" s="11">
        <v>573292</v>
      </c>
      <c r="F39" s="8">
        <f t="shared" si="0"/>
        <v>33.383527401066345</v>
      </c>
      <c r="G39" s="8">
        <f t="shared" si="1"/>
        <v>101.12403452341914</v>
      </c>
    </row>
    <row r="40" spans="1:7" ht="25.5">
      <c r="A40" s="16" t="s">
        <v>83</v>
      </c>
      <c r="B40" s="4" t="s">
        <v>125</v>
      </c>
      <c r="C40" s="15">
        <v>710000</v>
      </c>
      <c r="D40" s="15">
        <v>0</v>
      </c>
      <c r="E40" s="11">
        <v>0</v>
      </c>
      <c r="F40" s="8">
        <f t="shared" si="0"/>
        <v>0</v>
      </c>
      <c r="G40" s="8"/>
    </row>
    <row r="41" spans="1:7" ht="12.75" hidden="1">
      <c r="A41" s="16" t="s">
        <v>47</v>
      </c>
      <c r="B41" s="4" t="s">
        <v>48</v>
      </c>
      <c r="C41" s="11"/>
      <c r="D41" s="11"/>
      <c r="E41" s="11"/>
      <c r="F41" s="8" t="e">
        <f t="shared" si="0"/>
        <v>#DIV/0!</v>
      </c>
      <c r="G41" s="8" t="e">
        <f t="shared" si="1"/>
        <v>#DIV/0!</v>
      </c>
    </row>
    <row r="42" spans="1:7" ht="25.5" hidden="1">
      <c r="A42" s="16" t="s">
        <v>134</v>
      </c>
      <c r="B42" s="4" t="s">
        <v>135</v>
      </c>
      <c r="C42" s="11"/>
      <c r="D42" s="11"/>
      <c r="E42" s="11">
        <v>0</v>
      </c>
      <c r="F42" s="8" t="e">
        <f t="shared" si="0"/>
        <v>#DIV/0!</v>
      </c>
      <c r="G42" s="8" t="e">
        <f t="shared" si="1"/>
        <v>#DIV/0!</v>
      </c>
    </row>
    <row r="43" spans="1:7" ht="51">
      <c r="A43" s="23" t="s">
        <v>132</v>
      </c>
      <c r="B43" s="24" t="s">
        <v>133</v>
      </c>
      <c r="C43" s="11">
        <v>424167</v>
      </c>
      <c r="D43" s="11">
        <v>0</v>
      </c>
      <c r="E43" s="11">
        <v>0</v>
      </c>
      <c r="F43" s="8">
        <f t="shared" si="0"/>
        <v>0</v>
      </c>
      <c r="G43" s="8"/>
    </row>
    <row r="44" spans="1:7" ht="38.25">
      <c r="A44" s="23" t="s">
        <v>147</v>
      </c>
      <c r="B44" s="24" t="s">
        <v>146</v>
      </c>
      <c r="C44" s="55">
        <v>1649999.99</v>
      </c>
      <c r="D44" s="11">
        <v>0</v>
      </c>
      <c r="E44" s="11">
        <v>0</v>
      </c>
      <c r="F44" s="8">
        <f t="shared" si="0"/>
        <v>0</v>
      </c>
      <c r="G44" s="8"/>
    </row>
    <row r="45" spans="1:7" ht="25.5" hidden="1">
      <c r="A45" s="23" t="s">
        <v>122</v>
      </c>
      <c r="B45" s="24" t="s">
        <v>126</v>
      </c>
      <c r="C45" s="34">
        <v>0</v>
      </c>
      <c r="D45" s="11">
        <v>0</v>
      </c>
      <c r="E45" s="11">
        <v>0</v>
      </c>
      <c r="F45" s="8"/>
      <c r="G45" s="8" t="e">
        <f t="shared" si="1"/>
        <v>#DIV/0!</v>
      </c>
    </row>
    <row r="46" spans="1:7" ht="12.75">
      <c r="A46" s="16" t="s">
        <v>136</v>
      </c>
      <c r="B46" s="4" t="s">
        <v>127</v>
      </c>
      <c r="C46" s="11">
        <v>1021578</v>
      </c>
      <c r="D46" s="11">
        <v>444542</v>
      </c>
      <c r="E46" s="11">
        <v>0</v>
      </c>
      <c r="F46" s="8">
        <f t="shared" si="0"/>
        <v>43.515228401551326</v>
      </c>
      <c r="G46" s="8"/>
    </row>
    <row r="47" spans="1:7" ht="21" customHeight="1">
      <c r="A47" s="16" t="s">
        <v>123</v>
      </c>
      <c r="B47" s="4" t="s">
        <v>128</v>
      </c>
      <c r="C47" s="11">
        <v>80</v>
      </c>
      <c r="D47" s="11">
        <v>0</v>
      </c>
      <c r="E47" s="11">
        <v>0</v>
      </c>
      <c r="F47" s="8">
        <f t="shared" si="0"/>
        <v>0</v>
      </c>
      <c r="G47" s="8"/>
    </row>
    <row r="48" spans="1:7" ht="21" customHeight="1">
      <c r="A48" s="16" t="s">
        <v>51</v>
      </c>
      <c r="B48" s="4" t="s">
        <v>129</v>
      </c>
      <c r="C48" s="15">
        <v>90343</v>
      </c>
      <c r="D48" s="15">
        <v>29945</v>
      </c>
      <c r="E48" s="11">
        <v>30386</v>
      </c>
      <c r="F48" s="8">
        <f t="shared" si="0"/>
        <v>33.145899516287926</v>
      </c>
      <c r="G48" s="8">
        <f t="shared" si="1"/>
        <v>98.54867373132363</v>
      </c>
    </row>
    <row r="49" spans="1:7" ht="36.75" customHeight="1" hidden="1">
      <c r="A49" s="16" t="s">
        <v>139</v>
      </c>
      <c r="B49" s="4" t="s">
        <v>138</v>
      </c>
      <c r="C49" s="15"/>
      <c r="D49" s="15"/>
      <c r="E49" s="11">
        <v>0</v>
      </c>
      <c r="F49" s="8" t="e">
        <f t="shared" si="0"/>
        <v>#DIV/0!</v>
      </c>
      <c r="G49" s="8" t="e">
        <f t="shared" si="1"/>
        <v>#DIV/0!</v>
      </c>
    </row>
    <row r="50" spans="1:7" ht="12.75" hidden="1">
      <c r="A50" s="16" t="s">
        <v>52</v>
      </c>
      <c r="B50" s="4" t="s">
        <v>137</v>
      </c>
      <c r="C50" s="11"/>
      <c r="D50" s="11"/>
      <c r="E50" s="11">
        <v>0</v>
      </c>
      <c r="F50" s="8" t="e">
        <f t="shared" si="0"/>
        <v>#DIV/0!</v>
      </c>
      <c r="G50" s="8" t="e">
        <f t="shared" si="1"/>
        <v>#DIV/0!</v>
      </c>
    </row>
    <row r="51" spans="1:7" ht="19.5" customHeight="1">
      <c r="A51" s="12" t="s">
        <v>65</v>
      </c>
      <c r="B51" s="17" t="s">
        <v>130</v>
      </c>
      <c r="C51" s="7">
        <f>C52</f>
        <v>99342</v>
      </c>
      <c r="D51" s="7">
        <f>D52</f>
        <v>46280</v>
      </c>
      <c r="E51" s="7">
        <f>E52</f>
        <v>0</v>
      </c>
      <c r="F51" s="8">
        <f t="shared" si="0"/>
        <v>46.58653942944576</v>
      </c>
      <c r="G51" s="8"/>
    </row>
    <row r="52" spans="1:7" ht="21.75" customHeight="1">
      <c r="A52" s="16" t="s">
        <v>66</v>
      </c>
      <c r="B52" s="4" t="s">
        <v>131</v>
      </c>
      <c r="C52" s="11">
        <v>99342</v>
      </c>
      <c r="D52" s="11">
        <v>46280</v>
      </c>
      <c r="E52" s="11">
        <v>0</v>
      </c>
      <c r="F52" s="8">
        <f t="shared" si="0"/>
        <v>46.58653942944576</v>
      </c>
      <c r="G52" s="8"/>
    </row>
    <row r="53" spans="1:7" ht="15.75" customHeight="1" hidden="1">
      <c r="A53" s="12" t="s">
        <v>8</v>
      </c>
      <c r="B53" s="35" t="s">
        <v>28</v>
      </c>
      <c r="C53" s="7"/>
      <c r="D53" s="7"/>
      <c r="E53" s="7"/>
      <c r="F53" s="8" t="e">
        <f t="shared" si="0"/>
        <v>#DIV/0!</v>
      </c>
      <c r="G53" s="8" t="e">
        <f t="shared" si="1"/>
        <v>#DIV/0!</v>
      </c>
    </row>
    <row r="54" spans="1:7" s="52" customFormat="1" ht="17.25" customHeight="1">
      <c r="A54" s="36" t="s">
        <v>9</v>
      </c>
      <c r="B54" s="37"/>
      <c r="C54" s="38">
        <f>C4+C38+C53</f>
        <v>7050266.99</v>
      </c>
      <c r="D54" s="38">
        <f>D4+D38+D53</f>
        <v>1522471.98</v>
      </c>
      <c r="E54" s="38">
        <f>E4+E38+E53</f>
        <v>969258.04</v>
      </c>
      <c r="F54" s="39">
        <f t="shared" si="0"/>
        <v>21.594529429303215</v>
      </c>
      <c r="G54" s="39">
        <f t="shared" si="1"/>
        <v>157.07602281018993</v>
      </c>
    </row>
    <row r="55" spans="1:7" ht="13.5" customHeight="1">
      <c r="A55" s="12" t="s">
        <v>10</v>
      </c>
      <c r="B55" s="35"/>
      <c r="C55" s="7"/>
      <c r="D55" s="7"/>
      <c r="E55" s="7"/>
      <c r="F55" s="8"/>
      <c r="G55" s="8"/>
    </row>
    <row r="56" spans="1:7" ht="15.75" customHeight="1">
      <c r="A56" s="12" t="s">
        <v>11</v>
      </c>
      <c r="B56" s="40" t="s">
        <v>59</v>
      </c>
      <c r="C56" s="7">
        <v>1228118.09</v>
      </c>
      <c r="D56" s="7">
        <v>400517.58</v>
      </c>
      <c r="E56" s="7">
        <v>351759.03</v>
      </c>
      <c r="F56" s="8">
        <f t="shared" si="0"/>
        <v>32.612301965196195</v>
      </c>
      <c r="G56" s="8">
        <f t="shared" si="1"/>
        <v>113.86134991331991</v>
      </c>
    </row>
    <row r="57" spans="1:7" ht="16.5" customHeight="1">
      <c r="A57" s="16" t="s">
        <v>12</v>
      </c>
      <c r="B57" s="4">
        <v>211.213</v>
      </c>
      <c r="C57" s="11">
        <v>990073</v>
      </c>
      <c r="D57" s="11">
        <v>345503.57</v>
      </c>
      <c r="E57" s="11">
        <v>314543.02</v>
      </c>
      <c r="F57" s="8">
        <f t="shared" si="0"/>
        <v>34.89677730833989</v>
      </c>
      <c r="G57" s="8">
        <f t="shared" si="1"/>
        <v>109.84302560584558</v>
      </c>
    </row>
    <row r="58" spans="1:7" ht="15" customHeight="1">
      <c r="A58" s="16" t="s">
        <v>19</v>
      </c>
      <c r="B58" s="4">
        <v>223</v>
      </c>
      <c r="C58" s="11">
        <v>52000</v>
      </c>
      <c r="D58" s="11">
        <v>15593.3</v>
      </c>
      <c r="E58" s="11">
        <v>7595.28</v>
      </c>
      <c r="F58" s="8">
        <f t="shared" si="0"/>
        <v>29.987115384615382</v>
      </c>
      <c r="G58" s="8">
        <f t="shared" si="1"/>
        <v>205.3025036601679</v>
      </c>
    </row>
    <row r="59" spans="1:9" ht="12.75">
      <c r="A59" s="16" t="s">
        <v>13</v>
      </c>
      <c r="B59" s="4"/>
      <c r="C59" s="11">
        <f>C56-C57-C58</f>
        <v>186045.09000000008</v>
      </c>
      <c r="D59" s="11">
        <f>D56-D57-D58</f>
        <v>39420.71000000001</v>
      </c>
      <c r="E59" s="11">
        <f>E56-E57-E58</f>
        <v>29620.73000000001</v>
      </c>
      <c r="F59" s="8">
        <f t="shared" si="0"/>
        <v>21.188793533868587</v>
      </c>
      <c r="G59" s="8">
        <f t="shared" si="1"/>
        <v>133.08486995425162</v>
      </c>
      <c r="I59" s="53"/>
    </row>
    <row r="60" spans="1:7" ht="12.75">
      <c r="A60" s="12" t="s">
        <v>20</v>
      </c>
      <c r="B60" s="40" t="s">
        <v>36</v>
      </c>
      <c r="C60" s="7">
        <v>90343</v>
      </c>
      <c r="D60" s="7">
        <v>28551.4</v>
      </c>
      <c r="E60" s="7">
        <v>26404.22</v>
      </c>
      <c r="F60" s="8">
        <f t="shared" si="0"/>
        <v>31.60333396057249</v>
      </c>
      <c r="G60" s="8">
        <f t="shared" si="1"/>
        <v>108.13195769464123</v>
      </c>
    </row>
    <row r="61" spans="1:7" ht="20.25" customHeight="1">
      <c r="A61" s="12" t="s">
        <v>29</v>
      </c>
      <c r="B61" s="40" t="s">
        <v>56</v>
      </c>
      <c r="C61" s="7">
        <v>20000</v>
      </c>
      <c r="D61" s="7">
        <v>0</v>
      </c>
      <c r="E61" s="7">
        <v>0</v>
      </c>
      <c r="F61" s="8">
        <f t="shared" si="0"/>
        <v>0</v>
      </c>
      <c r="G61" s="8"/>
    </row>
    <row r="62" spans="1:7" ht="18.75" customHeight="1">
      <c r="A62" s="12" t="s">
        <v>67</v>
      </c>
      <c r="B62" s="40" t="s">
        <v>69</v>
      </c>
      <c r="C62" s="7">
        <f>C63+C64+C65</f>
        <v>1322190</v>
      </c>
      <c r="D62" s="7">
        <f>D63+D64+D65</f>
        <v>60882</v>
      </c>
      <c r="E62" s="7">
        <f>E63+E64+E65</f>
        <v>100000</v>
      </c>
      <c r="F62" s="8">
        <f t="shared" si="0"/>
        <v>4.604633222154153</v>
      </c>
      <c r="G62" s="8">
        <f t="shared" si="1"/>
        <v>60.882000000000005</v>
      </c>
    </row>
    <row r="63" spans="1:7" ht="15" customHeight="1" hidden="1">
      <c r="A63" s="16" t="s">
        <v>89</v>
      </c>
      <c r="B63" s="41" t="s">
        <v>90</v>
      </c>
      <c r="C63" s="11">
        <v>0</v>
      </c>
      <c r="D63" s="11">
        <v>0</v>
      </c>
      <c r="E63" s="11">
        <v>0</v>
      </c>
      <c r="F63" s="8" t="e">
        <f t="shared" si="0"/>
        <v>#DIV/0!</v>
      </c>
      <c r="G63" s="8" t="e">
        <f t="shared" si="1"/>
        <v>#DIV/0!</v>
      </c>
    </row>
    <row r="64" spans="1:7" ht="14.25" customHeight="1">
      <c r="A64" s="16" t="s">
        <v>68</v>
      </c>
      <c r="B64" s="41" t="s">
        <v>70</v>
      </c>
      <c r="C64" s="11">
        <v>1312190</v>
      </c>
      <c r="D64" s="11">
        <v>60882</v>
      </c>
      <c r="E64" s="11">
        <v>100000</v>
      </c>
      <c r="F64" s="8">
        <f t="shared" si="0"/>
        <v>4.639724430151122</v>
      </c>
      <c r="G64" s="8">
        <f t="shared" si="1"/>
        <v>60.882000000000005</v>
      </c>
    </row>
    <row r="65" spans="1:7" ht="12.75">
      <c r="A65" s="16" t="s">
        <v>40</v>
      </c>
      <c r="B65" s="41" t="s">
        <v>37</v>
      </c>
      <c r="C65" s="11">
        <v>10000</v>
      </c>
      <c r="D65" s="11">
        <v>0</v>
      </c>
      <c r="E65" s="11">
        <v>0</v>
      </c>
      <c r="F65" s="8">
        <f t="shared" si="0"/>
        <v>0</v>
      </c>
      <c r="G65" s="8"/>
    </row>
    <row r="66" spans="1:7" ht="12.75">
      <c r="A66" s="12" t="s">
        <v>60</v>
      </c>
      <c r="B66" s="40" t="s">
        <v>61</v>
      </c>
      <c r="C66" s="7">
        <f>C67+C68+C69+C70</f>
        <v>782809</v>
      </c>
      <c r="D66" s="7">
        <f>D67+D68+D69+D70</f>
        <v>143743.43</v>
      </c>
      <c r="E66" s="7">
        <f>E67+E68+E69+E70</f>
        <v>52226.17</v>
      </c>
      <c r="F66" s="8">
        <f t="shared" si="0"/>
        <v>18.362516271529834</v>
      </c>
      <c r="G66" s="8">
        <f t="shared" si="1"/>
        <v>275.23257018464113</v>
      </c>
    </row>
    <row r="67" spans="1:7" ht="12.75">
      <c r="A67" s="16" t="s">
        <v>86</v>
      </c>
      <c r="B67" s="41" t="s">
        <v>85</v>
      </c>
      <c r="C67" s="11">
        <v>0</v>
      </c>
      <c r="D67" s="11">
        <v>0</v>
      </c>
      <c r="E67" s="11">
        <v>67</v>
      </c>
      <c r="F67" s="8"/>
      <c r="G67" s="8">
        <f t="shared" si="1"/>
        <v>0</v>
      </c>
    </row>
    <row r="68" spans="1:7" ht="12.75" hidden="1">
      <c r="A68" s="16" t="s">
        <v>50</v>
      </c>
      <c r="B68" s="41" t="s">
        <v>49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6" t="s">
        <v>39</v>
      </c>
      <c r="B69" s="41" t="s">
        <v>38</v>
      </c>
      <c r="C69" s="11">
        <v>602550</v>
      </c>
      <c r="D69" s="11">
        <v>100361.05</v>
      </c>
      <c r="E69" s="11">
        <v>8203.1</v>
      </c>
      <c r="F69" s="8">
        <f t="shared" si="0"/>
        <v>16.656053439548586</v>
      </c>
      <c r="G69" s="8">
        <f t="shared" si="1"/>
        <v>1223.452719094001</v>
      </c>
    </row>
    <row r="70" spans="1:7" ht="12.75">
      <c r="A70" s="16" t="s">
        <v>91</v>
      </c>
      <c r="B70" s="41" t="s">
        <v>92</v>
      </c>
      <c r="C70" s="11">
        <v>180259</v>
      </c>
      <c r="D70" s="11">
        <v>43382.38</v>
      </c>
      <c r="E70" s="11">
        <v>43956.07</v>
      </c>
      <c r="F70" s="8">
        <f t="shared" si="0"/>
        <v>24.06669292517988</v>
      </c>
      <c r="G70" s="8">
        <f t="shared" si="1"/>
        <v>98.6948560232978</v>
      </c>
    </row>
    <row r="71" spans="1:7" ht="18.75" customHeight="1">
      <c r="A71" s="12" t="s">
        <v>17</v>
      </c>
      <c r="B71" s="40" t="s">
        <v>30</v>
      </c>
      <c r="C71" s="7">
        <v>3995106.9</v>
      </c>
      <c r="D71" s="7">
        <v>827019.98</v>
      </c>
      <c r="E71" s="7">
        <v>442212.81</v>
      </c>
      <c r="F71" s="8">
        <f t="shared" si="0"/>
        <v>20.700822298397075</v>
      </c>
      <c r="G71" s="8">
        <f t="shared" si="1"/>
        <v>187.01854882946515</v>
      </c>
    </row>
    <row r="72" spans="1:7" ht="13.5" customHeight="1">
      <c r="A72" s="12" t="s">
        <v>41</v>
      </c>
      <c r="B72" s="40" t="s">
        <v>57</v>
      </c>
      <c r="C72" s="7">
        <v>2000</v>
      </c>
      <c r="D72" s="7">
        <v>0</v>
      </c>
      <c r="E72" s="7">
        <v>0</v>
      </c>
      <c r="F72" s="8">
        <f t="shared" si="0"/>
        <v>0</v>
      </c>
      <c r="G72" s="8"/>
    </row>
    <row r="73" spans="1:7" ht="12.75" hidden="1">
      <c r="A73" s="12" t="s">
        <v>140</v>
      </c>
      <c r="B73" s="17">
        <v>1000</v>
      </c>
      <c r="C73" s="7"/>
      <c r="D73" s="7">
        <v>0</v>
      </c>
      <c r="E73" s="7">
        <v>0</v>
      </c>
      <c r="F73" s="8" t="e">
        <f t="shared" si="0"/>
        <v>#DIV/0!</v>
      </c>
      <c r="G73" s="8" t="e">
        <f t="shared" si="1"/>
        <v>#DIV/0!</v>
      </c>
    </row>
    <row r="74" spans="1:7" ht="12.75" hidden="1">
      <c r="A74" s="16" t="s">
        <v>53</v>
      </c>
      <c r="B74" s="41"/>
      <c r="C74" s="11"/>
      <c r="D74" s="11"/>
      <c r="E74" s="11"/>
      <c r="F74" s="8" t="e">
        <f t="shared" si="0"/>
        <v>#DIV/0!</v>
      </c>
      <c r="G74" s="8" t="e">
        <f t="shared" si="1"/>
        <v>#DIV/0!</v>
      </c>
    </row>
    <row r="75" spans="1:7" ht="12.75" hidden="1">
      <c r="A75" s="16" t="s">
        <v>63</v>
      </c>
      <c r="B75" s="41"/>
      <c r="C75" s="11"/>
      <c r="D75" s="7"/>
      <c r="E75" s="7"/>
      <c r="F75" s="8" t="e">
        <f t="shared" si="0"/>
        <v>#DIV/0!</v>
      </c>
      <c r="G75" s="8" t="e">
        <f t="shared" si="1"/>
        <v>#DIV/0!</v>
      </c>
    </row>
    <row r="76" spans="1:7" ht="12.75" hidden="1">
      <c r="A76" s="16" t="s">
        <v>64</v>
      </c>
      <c r="B76" s="41"/>
      <c r="C76" s="11"/>
      <c r="D76" s="7"/>
      <c r="E76" s="7"/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62</v>
      </c>
      <c r="B77" s="41"/>
      <c r="C77" s="11"/>
      <c r="D77" s="7"/>
      <c r="E77" s="7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31</v>
      </c>
      <c r="B78" s="41" t="s">
        <v>32</v>
      </c>
      <c r="C78" s="11"/>
      <c r="D78" s="11"/>
      <c r="E78" s="11"/>
      <c r="F78" s="8" t="e">
        <f t="shared" si="0"/>
        <v>#DIV/0!</v>
      </c>
      <c r="G78" s="8" t="e">
        <f>D78/E78*100</f>
        <v>#DIV/0!</v>
      </c>
    </row>
    <row r="79" spans="1:7" ht="12.75" hidden="1">
      <c r="A79" s="16" t="s">
        <v>45</v>
      </c>
      <c r="B79" s="41"/>
      <c r="C79" s="11"/>
      <c r="D79" s="11"/>
      <c r="E79" s="11"/>
      <c r="F79" s="8" t="e">
        <f t="shared" si="0"/>
        <v>#DIV/0!</v>
      </c>
      <c r="G79" s="8" t="e">
        <f>D79/E79*100</f>
        <v>#DIV/0!</v>
      </c>
    </row>
    <row r="80" spans="1:7" ht="12.75" hidden="1">
      <c r="A80" s="16" t="s">
        <v>55</v>
      </c>
      <c r="B80" s="41"/>
      <c r="C80" s="11"/>
      <c r="D80" s="11"/>
      <c r="E80" s="11"/>
      <c r="F80" s="8" t="e">
        <f t="shared" si="0"/>
        <v>#DIV/0!</v>
      </c>
      <c r="G80" s="8" t="e">
        <f>D80/E80*100</f>
        <v>#DIV/0!</v>
      </c>
    </row>
    <row r="81" spans="1:7" ht="18" customHeight="1">
      <c r="A81" s="12" t="s">
        <v>42</v>
      </c>
      <c r="B81" s="40" t="s">
        <v>58</v>
      </c>
      <c r="C81" s="7">
        <v>3000</v>
      </c>
      <c r="D81" s="7">
        <v>0</v>
      </c>
      <c r="E81" s="7">
        <v>0</v>
      </c>
      <c r="F81" s="8">
        <f t="shared" si="0"/>
        <v>0</v>
      </c>
      <c r="G81" s="8"/>
    </row>
    <row r="82" spans="1:7" s="52" customFormat="1" ht="19.5" customHeight="1">
      <c r="A82" s="42" t="s">
        <v>14</v>
      </c>
      <c r="B82" s="43"/>
      <c r="C82" s="44">
        <f>C56+C60+C61+C62+C66+C71+C72+C73+C81</f>
        <v>7443566.99</v>
      </c>
      <c r="D82" s="44">
        <f>D56+D60+D61+D62+D66+D71+D72+D73+D81</f>
        <v>1460714.3900000001</v>
      </c>
      <c r="E82" s="44">
        <f>E56+E60+E61+E62+E66+E71+E72+E73+E81</f>
        <v>972602.23</v>
      </c>
      <c r="F82" s="39">
        <f t="shared" si="0"/>
        <v>19.623849586661677</v>
      </c>
      <c r="G82" s="39">
        <f>D82/E82*100</f>
        <v>150.18620613279901</v>
      </c>
    </row>
    <row r="83" spans="1:7" ht="26.25" customHeight="1">
      <c r="A83" s="12" t="s">
        <v>33</v>
      </c>
      <c r="B83" s="17"/>
      <c r="C83" s="45">
        <f>C54-C82</f>
        <v>-393300</v>
      </c>
      <c r="D83" s="45">
        <f>D54-D82</f>
        <v>61757.58999999985</v>
      </c>
      <c r="E83" s="45">
        <f>E54-E82</f>
        <v>-3344.189999999944</v>
      </c>
      <c r="F83" s="8"/>
      <c r="G83" s="8"/>
    </row>
    <row r="84" spans="3:5" ht="15.75" customHeight="1">
      <c r="C84" s="56"/>
      <c r="D84" s="56"/>
      <c r="E84" s="54"/>
    </row>
    <row r="85" spans="1:7" ht="15.75" customHeight="1">
      <c r="A85" s="1" t="s">
        <v>72</v>
      </c>
      <c r="E85" s="54"/>
      <c r="F85" s="58" t="s">
        <v>71</v>
      </c>
      <c r="G85" s="58"/>
    </row>
    <row r="86" spans="3:5" ht="12.75">
      <c r="C86" s="56"/>
      <c r="D86" s="56"/>
      <c r="E86" s="54"/>
    </row>
    <row r="87" spans="3:5" ht="12.75">
      <c r="C87" s="54"/>
      <c r="D87" s="54"/>
      <c r="E87" s="54"/>
    </row>
  </sheetData>
  <sheetProtection/>
  <mergeCells count="4">
    <mergeCell ref="C86:D86"/>
    <mergeCell ref="A1:G1"/>
    <mergeCell ref="C84:D84"/>
    <mergeCell ref="F85:G85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2019-12-09T12:40:03Z</cp:lastPrinted>
  <dcterms:created xsi:type="dcterms:W3CDTF">2006-03-13T07:15:44Z</dcterms:created>
  <dcterms:modified xsi:type="dcterms:W3CDTF">2020-05-12T05:50:57Z</dcterms:modified>
  <cp:category/>
  <cp:version/>
  <cp:contentType/>
  <cp:contentStatus/>
</cp:coreProperties>
</file>