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4.2020" sheetId="1" r:id="rId1"/>
  </sheets>
  <definedNames>
    <definedName name="_xlnm.Print_Area" localSheetId="0">'01.04.2020'!$A$1:$G$86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<sst xmlns="http://schemas.openxmlformats.org/spreadsheetml/2006/main" count="152" uniqueCount="152">
  <si>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</si>
  <si>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</si>
  <si>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</si>
  <si>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</si>
  <si>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</si>
  <si>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</si>
  <si>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</si>
  <si>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</si>
  <si>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</si>
  <si>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</si>
  <si>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</si>
  <si>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</si>
  <si>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</si>
  <si>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</si>
  <si>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</si>
  <si>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</si>
  <si>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</si>
  <si>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</si>
  <si>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</si>
  <si>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</si>
  <si>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</si>
  <si>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</si>
  <si>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</si>
  <si>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</si>
  <si>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</si>
  <si>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</si>
  <si>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</si>
  <si>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</si>
  <si>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</si>
  <si>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</si>
  <si>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</si>
  <si>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</si>
  <si>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</si>
  <si>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</si>
  <si>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</si>
  <si>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</si>
  <si>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</si>
  <si>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</si>
  <si>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</si>
  <si>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</si>
  <si>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</si>
  <si>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</si>
  <si>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</si>
  <si>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</si>
  <si>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</si>
  <si>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</si>
  <si>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</si>
  <si>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</si>
  <si>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</si>
  <si>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</si>
  <si>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</si>
  <si>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</si>
  <si>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</si>
  <si>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</si>
  <si>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</si>
  <si>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</si>
  <si>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</si>
  <si>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</si>
  <si>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</si>
  <si>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</si>
  <si>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</si>
  <si>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</si>
  <si>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</si>
  <si>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</si>
  <si>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</si>
  <si>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</si>
  <si>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</si>
  <si>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</si>
  <si>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</si>
  <si>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</si>
  <si>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</si>
  <si>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</si>
  <si>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</si>
  <si>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</si>
  <si>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</si>
  <si>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</si>
  <si>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</si>
  <si>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</si>
  <si>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</si>
  <si>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</si>
  <si>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</si>
  <si>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</si>
  <si>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</si>
  <si>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</si>
  <si>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</si>
  <si>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</si>
  <si>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</si>
  <si>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</si>
  <si>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</si>
  <si>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</si>
  <si>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</si>
  <si>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</si>
  <si>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</si>
  <si>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</si>
  <si>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</si>
  <si>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</si>
  <si>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</si>
  <si>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</si>
  <si>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</si>
  <si>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</si>
  <si>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</si>
  <si>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</si>
  <si>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</si>
  <si>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</si>
  <si>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</si>
  <si>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</si>
  <si>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</si>
  <si>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</si>
  <si>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</si>
  <si>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</si>
  <si>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</si>
  <si>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</si>
  <si>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</si>
  <si>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</si>
  <si>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</si>
  <si>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</si>
  <si>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</si>
  <si>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</si>
  <si>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</si>
  <si>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</si>
  <si>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</si>
  <si>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</si>
  <si>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</si>
  <si>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</si>
  <si>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</si>
  <si>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</si>
  <si>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</si>
  <si>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</si>
  <si>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</si>
  <si>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</si>
  <si>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</si>
  <si>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</si>
  <si>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</si>
  <si>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</si>
  <si>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</si>
  <si>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</si>
  <si>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</si>
  <si>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</si>
  <si>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</si>
  <si>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</si>
  <si>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</si>
  <si>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</si>
  <si>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</si>
  <si>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</si>
  <si>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</si>
  <si>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</si>
  <si>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АНАЛИЗ ИСПОЛНЕНИЯ БЮДЖЕТА  ШЕРАУТСКОГО  ПОСЕЛЕНИЯ НА 01.04.2020 г.</t>
  </si>
  <si>
    <t>Исполнено на 01.04.2020г.</t>
  </si>
  <si>
    <t>Исполнено на 01.04.2019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</si>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</sst>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2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1">
      <selection activeCell="G7" sqref="G7:G8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146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147</v>
      </c>
      <c r="E3" s="3" t="s">
        <v>148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1318164</v>
      </c>
      <c r="D4" s="38">
        <f>D5+D22</f>
        <v>325193.14</v>
      </c>
      <c r="E4" s="38">
        <f>E5+E22</f>
        <v>294527.05</v>
      </c>
      <c r="F4" s="39">
        <f aca="true" t="shared" si="0" ref="F4:F82">D4/C4*100</f>
        <v>24.67015788627212</v>
      </c>
      <c r="G4" s="39">
        <f aca="true" t="shared" si="1" ref="G4:G77">D4/E4*100</f>
        <v>110.41197743976319</v>
      </c>
    </row>
    <row r="5" spans="1:7" ht="12.75">
      <c r="A5" s="5" t="s">
        <v>15</v>
      </c>
      <c r="B5" s="6"/>
      <c r="C5" s="7">
        <f>C6+C9+C14+C16+C21</f>
        <v>1180900</v>
      </c>
      <c r="D5" s="7">
        <f>D6+D9+D14+D16+D21</f>
        <v>237199.94999999998</v>
      </c>
      <c r="E5" s="7">
        <f>E6+E9+E14+E16+E21</f>
        <v>164882.87999999998</v>
      </c>
      <c r="F5" s="8">
        <f t="shared" si="0"/>
        <v>20.08637056482344</v>
      </c>
      <c r="G5" s="8">
        <f t="shared" si="1"/>
        <v>143.85965965659992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29448.9</v>
      </c>
      <c r="E6" s="7">
        <f>E7</f>
        <v>24531.81</v>
      </c>
      <c r="F6" s="8">
        <f t="shared" si="0"/>
        <v>24.11867321867322</v>
      </c>
      <c r="G6" s="8">
        <f t="shared" si="1"/>
        <v>120.04373097623045</v>
      </c>
    </row>
    <row r="7" spans="1:7" ht="12.75">
      <c r="A7" s="10" t="s">
        <v>2</v>
      </c>
      <c r="B7" s="2" t="s">
        <v>43</v>
      </c>
      <c r="C7" s="11">
        <v>122100</v>
      </c>
      <c r="D7" s="11">
        <v>29448.9</v>
      </c>
      <c r="E7" s="11">
        <v>24531.81</v>
      </c>
      <c r="F7" s="8">
        <f t="shared" si="0"/>
        <v>24.11867321867322</v>
      </c>
      <c r="G7" s="8">
        <f t="shared" si="1"/>
        <v>120.04373097623045</v>
      </c>
    </row>
    <row r="8" spans="1:7" ht="12.75">
      <c r="A8" s="23" t="s">
        <v>151</v>
      </c>
      <c r="B8" s="2"/>
      <c r="C8" s="11">
        <f>C7*1/3</f>
        <v>40700</v>
      </c>
      <c r="D8" s="11">
        <f>D7*1/3</f>
        <v>9816.300000000001</v>
      </c>
      <c r="E8" s="11">
        <f>E7*1/3</f>
        <v>8177.27</v>
      </c>
      <c r="F8" s="8">
        <f t="shared" si="0"/>
        <v>24.11867321867322</v>
      </c>
      <c r="G8" s="8">
        <f t="shared" si="1"/>
        <v>120.04373097623046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99398.12</v>
      </c>
      <c r="E9" s="7">
        <f>E10+E11+E12+E13</f>
        <v>108143.15</v>
      </c>
      <c r="F9" s="8">
        <f t="shared" si="0"/>
        <v>23.142752037252617</v>
      </c>
      <c r="G9" s="8">
        <f t="shared" si="1"/>
        <v>91.9134683981371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45108.9</v>
      </c>
      <c r="E10" s="11">
        <v>47506.54</v>
      </c>
      <c r="F10" s="8">
        <f t="shared" si="0"/>
        <v>22.64503012048193</v>
      </c>
      <c r="G10" s="8">
        <f t="shared" si="1"/>
        <v>94.95303172994709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294.07</v>
      </c>
      <c r="E11" s="11">
        <v>331.93</v>
      </c>
      <c r="F11" s="8">
        <f t="shared" si="0"/>
        <v>27.48317757009346</v>
      </c>
      <c r="G11" s="8">
        <f t="shared" si="1"/>
        <v>88.59398065857259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63312.72</v>
      </c>
      <c r="E12" s="11">
        <v>69654.4</v>
      </c>
      <c r="F12" s="8">
        <f t="shared" si="0"/>
        <v>27.619735636696767</v>
      </c>
      <c r="G12" s="8">
        <f t="shared" si="1"/>
        <v>90.89550696007718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-9317.57</v>
      </c>
      <c r="E13" s="11">
        <v>-9349.72</v>
      </c>
      <c r="F13" s="8"/>
      <c r="G13" s="8">
        <f t="shared" si="1"/>
        <v>99.65613943519165</v>
      </c>
    </row>
    <row r="14" spans="1:7" ht="15" customHeight="1">
      <c r="A14" s="5" t="s">
        <v>3</v>
      </c>
      <c r="B14" s="9" t="s">
        <v>23</v>
      </c>
      <c r="C14" s="7">
        <f>C15</f>
        <v>74100</v>
      </c>
      <c r="D14" s="7">
        <f>D15</f>
        <v>54000</v>
      </c>
      <c r="E14" s="7">
        <f>E15</f>
        <v>10261.8</v>
      </c>
      <c r="F14" s="8">
        <f t="shared" si="0"/>
        <v>72.8744939271255</v>
      </c>
      <c r="G14" s="8"/>
    </row>
    <row r="15" spans="1:7" ht="14.25" customHeight="1">
      <c r="A15" s="16" t="s">
        <v>4</v>
      </c>
      <c r="B15" s="4" t="s">
        <v>44</v>
      </c>
      <c r="C15" s="15">
        <v>74100</v>
      </c>
      <c r="D15" s="15">
        <v>54000</v>
      </c>
      <c r="E15" s="11">
        <v>10261.8</v>
      </c>
      <c r="F15" s="8">
        <f t="shared" si="0"/>
        <v>72.8744939271255</v>
      </c>
      <c r="G15" s="8"/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54352.93</v>
      </c>
      <c r="E16" s="7">
        <f>E17+E18</f>
        <v>21446.12</v>
      </c>
      <c r="F16" s="8">
        <f t="shared" si="0"/>
        <v>9.864415607985482</v>
      </c>
      <c r="G16" s="8">
        <f t="shared" si="1"/>
        <v>253.43945664763604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13188.74</v>
      </c>
      <c r="E17" s="11">
        <v>1259.43</v>
      </c>
      <c r="F17" s="8">
        <f t="shared" si="0"/>
        <v>9.15884722222222</v>
      </c>
      <c r="G17" s="8">
        <f t="shared" si="1"/>
        <v>1047.1991297650525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41164.19</v>
      </c>
      <c r="E18" s="7">
        <f>E19+E20</f>
        <v>20186.69</v>
      </c>
      <c r="F18" s="8">
        <f t="shared" si="0"/>
        <v>10.114051597051597</v>
      </c>
      <c r="G18" s="8">
        <f t="shared" si="1"/>
        <v>203.917482261827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29426.72</v>
      </c>
      <c r="E19" s="11">
        <v>16026</v>
      </c>
      <c r="F19" s="8">
        <f t="shared" si="0"/>
        <v>25.812912280701756</v>
      </c>
      <c r="G19" s="8">
        <f t="shared" si="1"/>
        <v>183.6186197429178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11737.47</v>
      </c>
      <c r="E20" s="11">
        <v>4160.69</v>
      </c>
      <c r="F20" s="8">
        <f t="shared" si="0"/>
        <v>4.005962457337884</v>
      </c>
      <c r="G20" s="8">
        <f t="shared" si="1"/>
        <v>282.1039298770156</v>
      </c>
    </row>
    <row r="21" spans="1:7" ht="14.25" customHeight="1">
      <c r="A21" s="12" t="s">
        <v>54</v>
      </c>
      <c r="B21" s="17" t="s">
        <v>143</v>
      </c>
      <c r="C21" s="7">
        <v>4200</v>
      </c>
      <c r="D21" s="7">
        <v>0</v>
      </c>
      <c r="E21" s="7">
        <v>500</v>
      </c>
      <c r="F21" s="8">
        <f t="shared" si="0"/>
        <v>0</v>
      </c>
      <c r="G21" s="8"/>
    </row>
    <row r="22" spans="1:7" ht="12.75">
      <c r="A22" s="20" t="s">
        <v>16</v>
      </c>
      <c r="B22" s="21"/>
      <c r="C22" s="22">
        <f>C23+C27+C34+C35+C30</f>
        <v>137264</v>
      </c>
      <c r="D22" s="22">
        <f>D23+D27+D34+D35+D30</f>
        <v>87993.19</v>
      </c>
      <c r="E22" s="22">
        <f>E23+E27+E34+E35+E30</f>
        <v>129644.17</v>
      </c>
      <c r="F22" s="8">
        <f t="shared" si="0"/>
        <v>64.10507489217858</v>
      </c>
      <c r="G22" s="8">
        <f t="shared" si="1"/>
        <v>67.87284765678241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86171.64</v>
      </c>
      <c r="E23" s="22">
        <f>E24+E25+E26</f>
        <v>129454.17</v>
      </c>
      <c r="F23" s="8">
        <f t="shared" si="0"/>
        <v>62.778033570346196</v>
      </c>
      <c r="G23" s="8">
        <f t="shared" si="1"/>
        <v>66.56536440656953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76383.12</v>
      </c>
      <c r="E24" s="11">
        <v>116971.62</v>
      </c>
      <c r="F24" s="8">
        <f t="shared" si="0"/>
        <v>72.63238370545054</v>
      </c>
      <c r="G24" s="8">
        <f t="shared" si="1"/>
        <v>65.30055751984969</v>
      </c>
    </row>
    <row r="25" spans="1:7" ht="38.25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/>
      <c r="G25" s="8"/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9788.52</v>
      </c>
      <c r="E26" s="11">
        <v>12482.55</v>
      </c>
      <c r="F26" s="8">
        <f t="shared" si="0"/>
        <v>30.493831775700937</v>
      </c>
      <c r="G26" s="8">
        <f aca="true" t="shared" si="2" ref="G26:G32">D26/E26*100</f>
        <v>78.417631012894</v>
      </c>
    </row>
    <row r="27" spans="1:7" ht="25.5" hidden="1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0</v>
      </c>
      <c r="F27" s="8" t="e">
        <f t="shared" si="0"/>
        <v>#DIV/0!</v>
      </c>
      <c r="G27" s="8" t="e">
        <f t="shared" si="2"/>
        <v>#DIV/0!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2"/>
        <v>#DIV/0!</v>
      </c>
    </row>
    <row r="29" spans="1:7" ht="12.75" hidden="1">
      <c r="A29" s="16" t="s">
        <v>87</v>
      </c>
      <c r="B29" s="27" t="s">
        <v>108</v>
      </c>
      <c r="C29" s="26"/>
      <c r="D29" s="26"/>
      <c r="E29" s="11">
        <v>0</v>
      </c>
      <c r="F29" s="8" t="e">
        <f t="shared" si="0"/>
        <v>#DIV/0!</v>
      </c>
      <c r="G29" s="8" t="e">
        <f t="shared" si="2"/>
        <v>#DIV/0!</v>
      </c>
    </row>
    <row r="30" spans="1:7" ht="16.5" customHeight="1">
      <c r="A30" s="12" t="s">
        <v>109</v>
      </c>
      <c r="B30" s="28" t="s">
        <v>110</v>
      </c>
      <c r="C30" s="22">
        <f>C32</f>
        <v>0</v>
      </c>
      <c r="D30" s="22">
        <f>D31+D32+D33</f>
        <v>1821.55</v>
      </c>
      <c r="E30" s="22">
        <f>E31+E32</f>
        <v>190</v>
      </c>
      <c r="F30" s="8"/>
      <c r="G30" s="8">
        <f t="shared" si="2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2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2"/>
        <v>0</v>
      </c>
    </row>
    <row r="33" spans="1:7" ht="38.25">
      <c r="A33" s="16" t="s">
        <v>144</v>
      </c>
      <c r="B33" s="27" t="s">
        <v>145</v>
      </c>
      <c r="C33" s="26">
        <v>0</v>
      </c>
      <c r="D33" s="26">
        <v>1821.55</v>
      </c>
      <c r="E33" s="11">
        <v>0</v>
      </c>
      <c r="F33" s="8"/>
      <c r="G33" s="8"/>
    </row>
    <row r="34" spans="1:7" ht="12.75" hidden="1">
      <c r="A34" s="12" t="s">
        <v>113</v>
      </c>
      <c r="B34" s="17" t="s">
        <v>114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5732102.99</v>
      </c>
      <c r="D38" s="38">
        <f>D39+D40+D48+D41+D46+D47+D50+D51+D43+D42+D45+D49</f>
        <v>898173</v>
      </c>
      <c r="E38" s="38">
        <f>E39+E40+E48+E41+E46+E47+E50+E51+E43+E42+E45</f>
        <v>452245</v>
      </c>
      <c r="F38" s="39">
        <f t="shared" si="0"/>
        <v>15.669170661569009</v>
      </c>
      <c r="G38" s="39">
        <f t="shared" si="1"/>
        <v>198.60319074837753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434156</v>
      </c>
      <c r="E39" s="11">
        <v>429329</v>
      </c>
      <c r="F39" s="8">
        <f t="shared" si="0"/>
        <v>25.00044627612803</v>
      </c>
      <c r="G39" s="8">
        <f t="shared" si="1"/>
        <v>101.12431259011154</v>
      </c>
    </row>
    <row r="40" spans="1:7" ht="25.5">
      <c r="A40" s="16" t="s">
        <v>83</v>
      </c>
      <c r="B40" s="4" t="s">
        <v>125</v>
      </c>
      <c r="C40" s="15">
        <v>710000</v>
      </c>
      <c r="D40" s="15">
        <v>0</v>
      </c>
      <c r="E40" s="11">
        <v>0</v>
      </c>
      <c r="F40" s="8">
        <f t="shared" si="0"/>
        <v>0</v>
      </c>
      <c r="G40" s="8"/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 hidden="1">
      <c r="A42" s="16" t="s">
        <v>134</v>
      </c>
      <c r="B42" s="4" t="s">
        <v>135</v>
      </c>
      <c r="C42" s="11"/>
      <c r="D42" s="11"/>
      <c r="E42" s="11">
        <v>0</v>
      </c>
      <c r="F42" s="8" t="e">
        <f t="shared" si="0"/>
        <v>#DIV/0!</v>
      </c>
      <c r="G42" s="8" t="e">
        <f t="shared" si="1"/>
        <v>#DIV/0!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0</v>
      </c>
      <c r="E43" s="11">
        <v>0</v>
      </c>
      <c r="F43" s="8">
        <f t="shared" si="0"/>
        <v>0</v>
      </c>
      <c r="G43" s="8"/>
    </row>
    <row r="44" spans="1:7" ht="38.25">
      <c r="A44" s="23" t="s">
        <v>150</v>
      </c>
      <c r="B44" s="24" t="s">
        <v>149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/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424542</v>
      </c>
      <c r="E46" s="11">
        <v>0</v>
      </c>
      <c r="F46" s="8">
        <f t="shared" si="0"/>
        <v>41.5574728508249</v>
      </c>
      <c r="G46" s="8"/>
    </row>
    <row r="47" spans="1:7" ht="21" customHeight="1">
      <c r="A47" s="16" t="s">
        <v>123</v>
      </c>
      <c r="B47" s="4" t="s">
        <v>128</v>
      </c>
      <c r="C47" s="11">
        <v>80</v>
      </c>
      <c r="D47" s="11">
        <v>0</v>
      </c>
      <c r="E47" s="11">
        <v>0</v>
      </c>
      <c r="F47" s="8">
        <f t="shared" si="0"/>
        <v>0</v>
      </c>
      <c r="G47" s="8"/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22395</v>
      </c>
      <c r="E48" s="11">
        <v>22916</v>
      </c>
      <c r="F48" s="8">
        <f t="shared" si="0"/>
        <v>24.78886023266883</v>
      </c>
      <c r="G48" s="8">
        <f t="shared" si="1"/>
        <v>97.72647931576192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 hidden="1">
      <c r="A50" s="16" t="s">
        <v>52</v>
      </c>
      <c r="B50" s="4" t="s">
        <v>137</v>
      </c>
      <c r="C50" s="11"/>
      <c r="D50" s="11"/>
      <c r="E50" s="11">
        <v>0</v>
      </c>
      <c r="F50" s="8" t="e">
        <f t="shared" si="0"/>
        <v>#DIV/0!</v>
      </c>
      <c r="G50" s="8" t="e">
        <f t="shared" si="1"/>
        <v>#DIV/0!</v>
      </c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17080</v>
      </c>
      <c r="E51" s="7">
        <f>E52</f>
        <v>0</v>
      </c>
      <c r="F51" s="8">
        <f t="shared" si="0"/>
        <v>17.1931308006684</v>
      </c>
      <c r="G51" s="8"/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17080</v>
      </c>
      <c r="E52" s="11">
        <v>0</v>
      </c>
      <c r="F52" s="8">
        <f t="shared" si="0"/>
        <v>17.1931308006684</v>
      </c>
      <c r="G52" s="8"/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7050266.99</v>
      </c>
      <c r="D54" s="38">
        <f>D4+D38+D53</f>
        <v>1223366.1400000001</v>
      </c>
      <c r="E54" s="38">
        <f>E4+E38+E53</f>
        <v>746772.05</v>
      </c>
      <c r="F54" s="39">
        <f t="shared" si="0"/>
        <v>17.352054067387883</v>
      </c>
      <c r="G54" s="39">
        <f t="shared" si="1"/>
        <v>163.82055809399938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1228118.09</v>
      </c>
      <c r="D56" s="7">
        <v>276356.67</v>
      </c>
      <c r="E56" s="7">
        <v>253316.17</v>
      </c>
      <c r="F56" s="8">
        <f t="shared" si="0"/>
        <v>22.502450884018813</v>
      </c>
      <c r="G56" s="8">
        <f t="shared" si="1"/>
        <v>109.09555043406823</v>
      </c>
    </row>
    <row r="57" spans="1:7" ht="16.5" customHeight="1">
      <c r="A57" s="16" t="s">
        <v>12</v>
      </c>
      <c r="B57" s="4">
        <v>211.213</v>
      </c>
      <c r="C57" s="11">
        <v>990073</v>
      </c>
      <c r="D57" s="11">
        <v>248496.49</v>
      </c>
      <c r="E57" s="11">
        <v>228867.78</v>
      </c>
      <c r="F57" s="8">
        <f t="shared" si="0"/>
        <v>25.098804835603026</v>
      </c>
      <c r="G57" s="8">
        <f t="shared" si="1"/>
        <v>108.57644094769479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10335.88</v>
      </c>
      <c r="E58" s="11">
        <v>7595.28</v>
      </c>
      <c r="F58" s="8">
        <f t="shared" si="0"/>
        <v>19.876692307692306</v>
      </c>
      <c r="G58" s="8">
        <f t="shared" si="1"/>
        <v>136.08293571797222</v>
      </c>
    </row>
    <row r="59" spans="1:9" ht="12.75">
      <c r="A59" s="16" t="s">
        <v>13</v>
      </c>
      <c r="B59" s="4"/>
      <c r="C59" s="11">
        <f>C56-C57-C58</f>
        <v>186045.09000000008</v>
      </c>
      <c r="D59" s="11">
        <f>D56-D57-D58</f>
        <v>17524.299999999996</v>
      </c>
      <c r="E59" s="11">
        <f>E56-E57-E58</f>
        <v>16853.110000000015</v>
      </c>
      <c r="F59" s="8">
        <f t="shared" si="0"/>
        <v>9.419383225862068</v>
      </c>
      <c r="G59" s="8">
        <f t="shared" si="1"/>
        <v>103.98258837686325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22395</v>
      </c>
      <c r="E60" s="7">
        <v>22916</v>
      </c>
      <c r="F60" s="8">
        <f t="shared" si="0"/>
        <v>24.78886023266883</v>
      </c>
      <c r="G60" s="8">
        <f t="shared" si="1"/>
        <v>97.72647931576192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1322190</v>
      </c>
      <c r="D62" s="7">
        <f>D63+D64+D65</f>
        <v>40882</v>
      </c>
      <c r="E62" s="7">
        <f>E63+E64+E65</f>
        <v>100000</v>
      </c>
      <c r="F62" s="8">
        <f t="shared" si="0"/>
        <v>3.091991317435467</v>
      </c>
      <c r="G62" s="8">
        <f t="shared" si="1"/>
        <v>40.882000000000005</v>
      </c>
    </row>
    <row r="63" spans="1:7" ht="15" customHeight="1" hidden="1">
      <c r="A63" s="16" t="s">
        <v>89</v>
      </c>
      <c r="B63" s="41" t="s">
        <v>90</v>
      </c>
      <c r="C63" s="11">
        <v>0</v>
      </c>
      <c r="D63" s="11">
        <v>0</v>
      </c>
      <c r="E63" s="11">
        <v>0</v>
      </c>
      <c r="F63" s="8" t="e">
        <f t="shared" si="0"/>
        <v>#DIV/0!</v>
      </c>
      <c r="G63" s="8" t="e">
        <f t="shared" si="1"/>
        <v>#DIV/0!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40882</v>
      </c>
      <c r="E64" s="11">
        <v>100000</v>
      </c>
      <c r="F64" s="8">
        <f t="shared" si="0"/>
        <v>3.1155549120173145</v>
      </c>
      <c r="G64" s="8">
        <f t="shared" si="1"/>
        <v>40.882000000000005</v>
      </c>
    </row>
    <row r="65" spans="1:7" ht="12.75">
      <c r="A65" s="16" t="s">
        <v>40</v>
      </c>
      <c r="B65" s="41" t="s">
        <v>37</v>
      </c>
      <c r="C65" s="11">
        <v>10000</v>
      </c>
      <c r="D65" s="11">
        <v>0</v>
      </c>
      <c r="E65" s="11">
        <v>0</v>
      </c>
      <c r="F65" s="8">
        <f t="shared" si="0"/>
        <v>0</v>
      </c>
      <c r="G65" s="8"/>
    </row>
    <row r="66" spans="1:7" ht="12.75">
      <c r="A66" s="12" t="s">
        <v>60</v>
      </c>
      <c r="B66" s="40" t="s">
        <v>61</v>
      </c>
      <c r="C66" s="7">
        <f>C67+C68+C69+C70</f>
        <v>782809</v>
      </c>
      <c r="D66" s="7">
        <f>D67+D68+D69+D70</f>
        <v>45118.86</v>
      </c>
      <c r="E66" s="7">
        <f>E67+E68+E69+E70</f>
        <v>37752.76</v>
      </c>
      <c r="F66" s="8">
        <f t="shared" si="0"/>
        <v>5.763712476478937</v>
      </c>
      <c r="G66" s="8">
        <f t="shared" si="1"/>
        <v>119.51142115172506</v>
      </c>
    </row>
    <row r="67" spans="1:7" ht="15.75" customHeight="1" hidden="1">
      <c r="A67" s="16" t="s">
        <v>86</v>
      </c>
      <c r="B67" s="41" t="s">
        <v>85</v>
      </c>
      <c r="C67" s="11"/>
      <c r="D67" s="11"/>
      <c r="E67" s="11">
        <v>0</v>
      </c>
      <c r="F67" s="8" t="e">
        <f t="shared" si="0"/>
        <v>#DIV/0!</v>
      </c>
      <c r="G67" s="8" t="e">
        <f t="shared" si="1"/>
        <v>#DIV/0!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602550</v>
      </c>
      <c r="D69" s="11">
        <v>17426.11</v>
      </c>
      <c r="E69" s="11">
        <v>4708</v>
      </c>
      <c r="F69" s="8">
        <f t="shared" si="0"/>
        <v>2.8920604099244875</v>
      </c>
      <c r="G69" s="8">
        <f t="shared" si="1"/>
        <v>370.13827527612574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27692.75</v>
      </c>
      <c r="E70" s="11">
        <v>33044.76</v>
      </c>
      <c r="F70" s="8">
        <f t="shared" si="0"/>
        <v>15.362755812469835</v>
      </c>
      <c r="G70" s="8">
        <f t="shared" si="1"/>
        <v>83.80375587536419</v>
      </c>
    </row>
    <row r="71" spans="1:7" ht="18.75" customHeight="1">
      <c r="A71" s="12" t="s">
        <v>17</v>
      </c>
      <c r="B71" s="40" t="s">
        <v>30</v>
      </c>
      <c r="C71" s="7">
        <v>3995106.9</v>
      </c>
      <c r="D71" s="7">
        <v>707233.88</v>
      </c>
      <c r="E71" s="7">
        <v>226620.16</v>
      </c>
      <c r="F71" s="8">
        <f t="shared" si="0"/>
        <v>17.70250202816851</v>
      </c>
      <c r="G71" s="8">
        <f t="shared" si="1"/>
        <v>312.0789783221404</v>
      </c>
    </row>
    <row r="72" spans="1:7" ht="13.5" customHeight="1">
      <c r="A72" s="12" t="s">
        <v>41</v>
      </c>
      <c r="B72" s="40" t="s">
        <v>57</v>
      </c>
      <c r="C72" s="7">
        <v>2000</v>
      </c>
      <c r="D72" s="7">
        <v>0</v>
      </c>
      <c r="E72" s="7">
        <v>0</v>
      </c>
      <c r="F72" s="8">
        <f t="shared" si="0"/>
        <v>0</v>
      </c>
      <c r="G72" s="8"/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>
      <c r="A81" s="12" t="s">
        <v>42</v>
      </c>
      <c r="B81" s="40" t="s">
        <v>58</v>
      </c>
      <c r="C81" s="7">
        <v>3000</v>
      </c>
      <c r="D81" s="7">
        <v>0</v>
      </c>
      <c r="E81" s="7">
        <v>0</v>
      </c>
      <c r="F81" s="8">
        <f t="shared" si="0"/>
        <v>0</v>
      </c>
      <c r="G81" s="8"/>
    </row>
    <row r="82" spans="1:7" s="52" customFormat="1" ht="19.5" customHeight="1">
      <c r="A82" s="42" t="s">
        <v>14</v>
      </c>
      <c r="B82" s="43"/>
      <c r="C82" s="44">
        <f>C56+C60+C61+C62+C66+C71+C72+C73+C81</f>
        <v>7443566.99</v>
      </c>
      <c r="D82" s="44">
        <f>D56+D60+D61+D62+D66+D71+D72+D73+D81</f>
        <v>1091986.41</v>
      </c>
      <c r="E82" s="44">
        <f>E56+E60+E61+E62+E66+E71+E72+E73+E81</f>
        <v>640605.0900000001</v>
      </c>
      <c r="F82" s="39">
        <f t="shared" si="0"/>
        <v>14.670203297250097</v>
      </c>
      <c r="G82" s="39">
        <f>D82/E82*100</f>
        <v>170.4617130032482</v>
      </c>
    </row>
    <row r="83" spans="1:7" ht="26.25" customHeight="1">
      <c r="A83" s="12" t="s">
        <v>33</v>
      </c>
      <c r="B83" s="17"/>
      <c r="C83" s="45">
        <f>C54-C82</f>
        <v>-393300</v>
      </c>
      <c r="D83" s="45">
        <f>D54-D82</f>
        <v>131379.7300000002</v>
      </c>
      <c r="E83" s="45">
        <f>E54-E82</f>
        <v>106166.95999999996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2020-04-06T08:41:46Z</dcterms:modified>
  <cp:category/>
  <cp:version/>
  <cp:contentType/>
  <cp:contentStatus/>
</cp:coreProperties>
</file>