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2.2020" sheetId="1" r:id="rId1"/>
  </sheets>
  <definedNames/>
  <calcPr fullCalcOnLoad="1"/>
</workbook>
</file>

<file path=xl/sharedStrings.xml><?xml version="1.0" encoding="utf-8"?>
<sst xmlns="http://schemas.openxmlformats.org/spreadsheetml/2006/main" count="134" uniqueCount="133">
  <si>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</si>
  <si>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</si>
  <si>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</si>
  <si>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</si>
  <si>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</si>
  <si>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</si>
  <si>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</si>
  <si>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</si>
  <si>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</si>
  <si>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</si>
  <si>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</si>
  <si>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</si>
  <si>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</si>
  <si>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</si>
  <si>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</si>
  <si>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</si>
  <si>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</si>
  <si>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</si>
  <si>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</si>
  <si>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</si>
  <si>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</si>
  <si>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</si>
  <si>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</si>
  <si>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</si>
  <si>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</si>
  <si>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</si>
  <si>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</si>
  <si>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</si>
  <si>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</si>
  <si>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</si>
  <si>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</si>
  <si>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0310</t>
  </si>
  <si>
    <t>0502</t>
  </si>
  <si>
    <t>0801</t>
  </si>
  <si>
    <t>Результат исполнения бюджета (дефицит "-", профицит"+")</t>
  </si>
  <si>
    <t>% исп.к уточ.   плану</t>
  </si>
  <si>
    <t>0203</t>
  </si>
  <si>
    <t>Коммунальное хозяйство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</si>
  <si>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</si>
  <si>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</si>
  <si>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</si>
  <si>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</si>
  <si>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</si>
  <si>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</si>
  <si>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</si>
  <si>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Прочие субсидии бюджетам поселений (на содержание автомобильных дорог общего пользования)</t>
  </si>
  <si>
    <t>Госпошлина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</si>
  <si>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</si>
  <si>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</si>
  <si>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</si>
  <si>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</si>
  <si>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</si>
  <si>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0100</t>
  </si>
  <si>
    <t>ПРОЧИЕ БЕЗВОЗМЕЗДНЫЕ ПОСТУПЛЕНИЯ</t>
  </si>
  <si>
    <t>Прочие безвозмездные поступления в бюджеты поселений</t>
  </si>
  <si>
    <t>1100</t>
  </si>
  <si>
    <t>0409</t>
  </si>
  <si>
    <t>Дорожное хозяйство</t>
  </si>
  <si>
    <t>Начальник финансового отдела</t>
  </si>
  <si>
    <t>Национальная экономика</t>
  </si>
  <si>
    <t>0400</t>
  </si>
  <si>
    <t>Благоустройство</t>
  </si>
  <si>
    <t>0503</t>
  </si>
  <si>
    <t xml:space="preserve"> Е.И. Чернов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</si>
  <si>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</si>
  <si>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</si>
  <si>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</si>
  <si>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</si>
  <si>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НАЛОГИ НА ТОВАРЫ (РАБОТЫ, УСЛУГИ), РЕАЛИЗУЕМЫЕ НА ТЕРРИТОРИИ РОССИЙСКОЙ ФЕДЕРАЦИИ</t>
  </si>
  <si>
    <t>000 103 00000 00 0000 000</t>
  </si>
  <si>
    <t>(руб.)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</si>
  <si>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</si>
  <si>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</si>
  <si>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182 106 06033 10 1000 110</t>
  </si>
  <si>
    <t>182 106 06043 10 1000 110</t>
  </si>
  <si>
    <t>Прочие доходы от компенсации затрат бюджетов сельских поселений</t>
  </si>
  <si>
    <t>Субенции бюджетам поселений на выполнение передаваемых полномочий</t>
  </si>
  <si>
    <t>Сельское хозяйство</t>
  </si>
  <si>
    <t>0405</t>
  </si>
  <si>
    <t>100 103 02230 01 0000 110</t>
  </si>
  <si>
    <t>100 103 02240 01 0000 110</t>
  </si>
  <si>
    <t>100 103 02250 01 0000 110</t>
  </si>
  <si>
    <t>100 103 02260 01 0000 110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</si>
  <si>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</si>
  <si>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</si>
  <si>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</si>
  <si>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</si>
  <si>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</si>
  <si>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</si>
  <si>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</si>
  <si>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</si>
  <si>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</si>
  <si>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</si>
  <si>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</si>
  <si>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</si>
  <si>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</si>
  <si>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</si>
  <si>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</si>
  <si>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</si>
  <si>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</si>
  <si>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</si>
  <si>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Дотации бюджетам на выравнивание уровня бюджетной обеспеченности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</si>
  <si>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</si>
  <si>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</si>
  <si>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</si>
  <si>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</si>
  <si>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</si>
  <si>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</si>
  <si>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</si>
  <si>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Субсидии бюджетам сельских поселений на реализацию мероприятий по устойчивому развитию сельских территорий</t>
  </si>
  <si>
    <t>000 108 04020 01 1000 000</t>
  </si>
  <si>
    <t>993 202 15001 10 0000 150</t>
  </si>
  <si>
    <t>993 202 15002 10 0000 150</t>
  </si>
  <si>
    <t>993 2 02 25558 10 0000 150</t>
  </si>
  <si>
    <t>993 202 25567 10 0000 150</t>
  </si>
  <si>
    <t>993 202 29999 10 0000 150</t>
  </si>
  <si>
    <t>993 202 35118 10 0000 150</t>
  </si>
  <si>
    <t>993 202 30024 10 0000 150</t>
  </si>
  <si>
    <t>993 202 49999 10 0000 150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</si>
  <si>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</si>
  <si>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</si>
  <si>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</si>
  <si>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</si>
  <si>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Прочие субсидии бюджетам сельских поселений</t>
  </si>
  <si>
    <t>000 117 00000 00 0000 000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</si>
  <si>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</si>
  <si>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</si>
  <si>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Социальная политика</t>
  </si>
  <si>
    <t>АНАЛИЗ ИСПОЛНЕНИЯ БЮДЖЕТА   АСАНОВСКОГО СЕЛЬСКОГО ПОСЕЛЕНИЯ НА 01.02.2020 г.</t>
  </si>
  <si>
    <t>Исполнено на 01.02.2020</t>
  </si>
  <si>
    <t>Исполнено на 01.02.2019</t>
  </si>
  <si>
    <t xml:space="preserve">% исп. 2020к 2019 г. </t>
  </si>
  <si>
    <t>Уточ. план на 2020 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</si>
</sst>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"/>
    <numFmt numFmtId="175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0" borderId="1">
      <alignment horizontal="right" vertical="center" shrinkToFi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Fill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172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/>
    </xf>
    <xf numFmtId="0" fontId="4" fillId="34" borderId="0" xfId="0" applyFont="1" applyFill="1" applyAlignment="1">
      <alignment/>
    </xf>
    <xf numFmtId="4" fontId="9" fillId="0" borderId="0" xfId="0" applyNumberFormat="1" applyFont="1" applyFill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right" vertical="center" wrapText="1"/>
    </xf>
    <xf numFmtId="172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" fontId="4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11" fillId="30" borderId="11" xfId="0" applyFont="1" applyFill="1" applyBorder="1" applyAlignment="1">
      <alignment wrapText="1"/>
    </xf>
    <xf numFmtId="49" fontId="11" fillId="30" borderId="12" xfId="0" applyNumberFormat="1" applyFont="1" applyFill="1" applyBorder="1" applyAlignment="1">
      <alignment horizontal="center" vertical="center" shrinkToFit="1"/>
    </xf>
    <xf numFmtId="4" fontId="48" fillId="0" borderId="1" xfId="33" applyNumberFormat="1" applyFont="1" applyAlignment="1" applyProtection="1">
      <alignment horizontal="right" vertical="center" shrinkToFit="1"/>
      <protection/>
    </xf>
    <xf numFmtId="0" fontId="10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4" fontId="48" fillId="0" borderId="14" xfId="33" applyNumberFormat="1" applyFont="1" applyBorder="1" applyAlignment="1" applyProtection="1">
      <alignment horizontal="right" vertical="center" shrinkToFit="1"/>
      <protection/>
    </xf>
    <xf numFmtId="4" fontId="10" fillId="0" borderId="15" xfId="0" applyNumberFormat="1" applyFont="1" applyFill="1" applyBorder="1" applyAlignment="1">
      <alignment horizontal="right" vertical="center" wrapText="1"/>
    </xf>
    <xf numFmtId="49" fontId="11" fillId="30" borderId="11" xfId="53" applyNumberFormat="1" applyFont="1" applyFill="1" applyBorder="1" applyAlignment="1">
      <alignment wrapText="1"/>
      <protection/>
    </xf>
    <xf numFmtId="4" fontId="48" fillId="0" borderId="11" xfId="33" applyNumberFormat="1" applyFont="1" applyBorder="1" applyAlignment="1" applyProtection="1">
      <alignment horizontal="right" vertical="center" shrinkToFit="1"/>
      <protection/>
    </xf>
    <xf numFmtId="4" fontId="48" fillId="0" borderId="16" xfId="33" applyNumberFormat="1" applyFont="1" applyBorder="1" applyAlignment="1" applyProtection="1">
      <alignment horizontal="right" vertical="center" shrinkToFit="1"/>
      <protection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4" fontId="48" fillId="0" borderId="11" xfId="33" applyNumberFormat="1" applyFont="1" applyFill="1" applyBorder="1" applyAlignment="1" applyProtection="1">
      <alignment horizontal="right" vertical="center" wrapText="1" shrinkToFit="1"/>
      <protection/>
    </xf>
    <xf numFmtId="0" fontId="4" fillId="0" borderId="11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10" fillId="30" borderId="17" xfId="0" applyFont="1" applyFill="1" applyBorder="1" applyAlignment="1">
      <alignment vertical="center" wrapText="1"/>
    </xf>
    <xf numFmtId="0" fontId="4" fillId="30" borderId="11" xfId="0" applyFont="1" applyFill="1" applyBorder="1" applyAlignment="1">
      <alignment horizontal="left" vertical="center" wrapText="1"/>
    </xf>
    <xf numFmtId="49" fontId="4" fillId="30" borderId="11" xfId="0" applyNumberFormat="1" applyFont="1" applyFill="1" applyBorder="1" applyAlignment="1">
      <alignment horizontal="center" vertical="center" wrapText="1" shrinkToFit="1"/>
    </xf>
    <xf numFmtId="4" fontId="48" fillId="0" borderId="1" xfId="33" applyNumberFormat="1" applyFont="1" applyFill="1" applyAlignment="1" applyProtection="1">
      <alignment horizontal="right" vertical="center" wrapText="1" shrinkToFit="1"/>
      <protection/>
    </xf>
    <xf numFmtId="0" fontId="10" fillId="34" borderId="11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center" vertical="center" wrapText="1"/>
    </xf>
    <xf numFmtId="4" fontId="10" fillId="34" borderId="11" xfId="0" applyNumberFormat="1" applyFont="1" applyFill="1" applyBorder="1" applyAlignment="1">
      <alignment horizontal="right" vertical="center" wrapText="1"/>
    </xf>
    <xf numFmtId="172" fontId="10" fillId="34" borderId="11" xfId="0" applyNumberFormat="1" applyFont="1" applyFill="1" applyBorder="1" applyAlignment="1">
      <alignment horizontal="right" vertical="center"/>
    </xf>
    <xf numFmtId="49" fontId="10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8" fillId="0" borderId="18" xfId="33" applyNumberFormat="1" applyFont="1" applyBorder="1" applyAlignment="1" applyProtection="1">
      <alignment horizontal="right" vertical="center" shrinkToFit="1"/>
      <protection/>
    </xf>
    <xf numFmtId="0" fontId="3" fillId="0" borderId="0" xfId="0" applyFont="1" applyAlignment="1">
      <alignment horizontal="center"/>
    </xf>
    <xf numFmtId="0" fontId="5" fillId="0" borderId="19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2.201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59.00390625" style="2" customWidth="1"/>
    <col min="2" max="2" width="23.625" style="2" customWidth="1"/>
    <col min="3" max="3" width="15.00390625" style="3" customWidth="1"/>
    <col min="4" max="4" width="14.00390625" style="3" customWidth="1"/>
    <col min="5" max="5" width="13.25390625" style="3" customWidth="1"/>
    <col min="6" max="6" width="12.625" style="2" customWidth="1"/>
    <col min="7" max="7" width="11.125" style="2" customWidth="1"/>
    <col min="8" max="16384" width="9.125" style="1" customWidth="1"/>
  </cols>
  <sheetData>
    <row r="1" spans="1:7" ht="16.5" customHeight="1">
      <c r="A1" s="62" t="s">
        <v>128</v>
      </c>
      <c r="B1" s="62"/>
      <c r="C1" s="62"/>
      <c r="D1" s="62"/>
      <c r="E1" s="62"/>
      <c r="F1" s="62"/>
      <c r="G1" s="62"/>
    </row>
    <row r="2" spans="6:7" ht="12.75">
      <c r="F2" s="63" t="s">
        <v>70</v>
      </c>
      <c r="G2" s="63"/>
    </row>
    <row r="3" spans="1:7" ht="47.25" customHeight="1">
      <c r="A3" s="17" t="s">
        <v>0</v>
      </c>
      <c r="B3" s="17" t="s">
        <v>22</v>
      </c>
      <c r="C3" s="18" t="s">
        <v>132</v>
      </c>
      <c r="D3" s="18" t="s">
        <v>129</v>
      </c>
      <c r="E3" s="18" t="s">
        <v>130</v>
      </c>
      <c r="F3" s="19" t="s">
        <v>35</v>
      </c>
      <c r="G3" s="19" t="s">
        <v>131</v>
      </c>
    </row>
    <row r="4" spans="1:7" ht="12" customHeight="1">
      <c r="A4" s="20" t="s">
        <v>1</v>
      </c>
      <c r="B4" s="20"/>
      <c r="C4" s="21">
        <f>C5+C21</f>
        <v>847690</v>
      </c>
      <c r="D4" s="21">
        <f>D5+D21</f>
        <v>12567.150000000001</v>
      </c>
      <c r="E4" s="21">
        <f>E5+E21</f>
        <v>50949.48</v>
      </c>
      <c r="F4" s="22">
        <f aca="true" t="shared" si="0" ref="F4:F14">D4/C4*100</f>
        <v>1.4825171937854642</v>
      </c>
      <c r="G4" s="22">
        <f aca="true" t="shared" si="1" ref="G4:G49">D4/E4*100</f>
        <v>24.66590434289025</v>
      </c>
    </row>
    <row r="5" spans="1:7" ht="16.5" customHeight="1">
      <c r="A5" s="23" t="s">
        <v>16</v>
      </c>
      <c r="B5" s="20"/>
      <c r="C5" s="21">
        <f>C6+C8+C13+C15+C20</f>
        <v>777100</v>
      </c>
      <c r="D5" s="21">
        <f>D6+D8+D13+D15+D20</f>
        <v>12567.150000000001</v>
      </c>
      <c r="E5" s="21">
        <f>E6+E8+E13+E15+E20</f>
        <v>50949.48</v>
      </c>
      <c r="F5" s="22">
        <f t="shared" si="0"/>
        <v>1.6171856903873376</v>
      </c>
      <c r="G5" s="22">
        <f t="shared" si="1"/>
        <v>24.66590434289025</v>
      </c>
    </row>
    <row r="6" spans="1:7" ht="17.25" customHeight="1">
      <c r="A6" s="23" t="s">
        <v>2</v>
      </c>
      <c r="B6" s="20" t="s">
        <v>23</v>
      </c>
      <c r="C6" s="21">
        <f>C7</f>
        <v>65600</v>
      </c>
      <c r="D6" s="21">
        <f>D7</f>
        <v>5480.89</v>
      </c>
      <c r="E6" s="21">
        <f>E7</f>
        <v>4527</v>
      </c>
      <c r="F6" s="22">
        <f t="shared" si="0"/>
        <v>8.35501524390244</v>
      </c>
      <c r="G6" s="22">
        <f t="shared" si="1"/>
        <v>121.07112878285842</v>
      </c>
    </row>
    <row r="7" spans="1:7" ht="12.75">
      <c r="A7" s="24" t="s">
        <v>3</v>
      </c>
      <c r="B7" s="17" t="s">
        <v>40</v>
      </c>
      <c r="C7" s="25">
        <v>65600</v>
      </c>
      <c r="D7" s="25">
        <v>5480.89</v>
      </c>
      <c r="E7" s="25">
        <v>4527</v>
      </c>
      <c r="F7" s="22">
        <f t="shared" si="0"/>
        <v>8.35501524390244</v>
      </c>
      <c r="G7" s="22">
        <f t="shared" si="1"/>
        <v>121.07112878285842</v>
      </c>
    </row>
    <row r="8" spans="1:7" s="14" customFormat="1" ht="29.25" customHeight="1">
      <c r="A8" s="26" t="s">
        <v>68</v>
      </c>
      <c r="B8" s="20" t="s">
        <v>69</v>
      </c>
      <c r="C8" s="21">
        <f>C9+C10+C11+C12</f>
        <v>294800</v>
      </c>
      <c r="D8" s="21">
        <f>D9+D10+D11+D12</f>
        <v>24500.750000000004</v>
      </c>
      <c r="E8" s="21">
        <f>E9+E10+E11+E12</f>
        <v>28696.63</v>
      </c>
      <c r="F8" s="22">
        <f t="shared" si="0"/>
        <v>8.310973541383989</v>
      </c>
      <c r="G8" s="22">
        <f t="shared" si="1"/>
        <v>85.37849217834987</v>
      </c>
    </row>
    <row r="9" spans="1:7" ht="53.25" customHeight="1">
      <c r="A9" s="27" t="s">
        <v>64</v>
      </c>
      <c r="B9" s="28" t="s">
        <v>79</v>
      </c>
      <c r="C9" s="29">
        <v>123600</v>
      </c>
      <c r="D9" s="29">
        <v>11161.45</v>
      </c>
      <c r="E9" s="25">
        <v>12531.98</v>
      </c>
      <c r="F9" s="22">
        <f t="shared" si="0"/>
        <v>9.03029935275081</v>
      </c>
      <c r="G9" s="22">
        <f t="shared" si="1"/>
        <v>89.06373932929993</v>
      </c>
    </row>
    <row r="10" spans="1:7" ht="63.75" customHeight="1">
      <c r="A10" s="27" t="s">
        <v>65</v>
      </c>
      <c r="B10" s="28" t="s">
        <v>80</v>
      </c>
      <c r="C10" s="29">
        <v>700</v>
      </c>
      <c r="D10" s="29">
        <v>75.94</v>
      </c>
      <c r="E10" s="25">
        <v>93.58</v>
      </c>
      <c r="F10" s="22">
        <f t="shared" si="0"/>
        <v>10.848571428571429</v>
      </c>
      <c r="G10" s="22">
        <f t="shared" si="1"/>
        <v>81.14981833725155</v>
      </c>
    </row>
    <row r="11" spans="1:7" ht="55.5" customHeight="1">
      <c r="A11" s="27" t="s">
        <v>66</v>
      </c>
      <c r="B11" s="28" t="s">
        <v>81</v>
      </c>
      <c r="C11" s="29">
        <v>170500</v>
      </c>
      <c r="D11" s="29">
        <v>15315.23</v>
      </c>
      <c r="E11" s="25">
        <v>18239.76</v>
      </c>
      <c r="F11" s="22">
        <f t="shared" si="0"/>
        <v>8.982539589442814</v>
      </c>
      <c r="G11" s="22">
        <f t="shared" si="1"/>
        <v>83.96618157256455</v>
      </c>
    </row>
    <row r="12" spans="1:7" ht="55.5" customHeight="1">
      <c r="A12" s="27" t="s">
        <v>67</v>
      </c>
      <c r="B12" s="28" t="s">
        <v>82</v>
      </c>
      <c r="C12" s="29">
        <v>0</v>
      </c>
      <c r="D12" s="29">
        <v>-2051.87</v>
      </c>
      <c r="E12" s="25">
        <v>-2168.69</v>
      </c>
      <c r="F12" s="22">
        <v>0</v>
      </c>
      <c r="G12" s="22">
        <f t="shared" si="1"/>
        <v>94.61333800589296</v>
      </c>
    </row>
    <row r="13" spans="1:7" ht="18.75" customHeight="1">
      <c r="A13" s="30" t="s">
        <v>4</v>
      </c>
      <c r="B13" s="20" t="s">
        <v>24</v>
      </c>
      <c r="C13" s="21">
        <f>C14</f>
        <v>55800</v>
      </c>
      <c r="D13" s="21">
        <f>D14</f>
        <v>0</v>
      </c>
      <c r="E13" s="21">
        <f>E14</f>
        <v>15269.4</v>
      </c>
      <c r="F13" s="22">
        <f t="shared" si="0"/>
        <v>0</v>
      </c>
      <c r="G13" s="22">
        <f t="shared" si="1"/>
        <v>0</v>
      </c>
    </row>
    <row r="14" spans="1:7" ht="13.5" customHeight="1">
      <c r="A14" s="31" t="s">
        <v>5</v>
      </c>
      <c r="B14" s="19" t="s">
        <v>41</v>
      </c>
      <c r="C14" s="29">
        <v>55800</v>
      </c>
      <c r="D14" s="29">
        <v>0</v>
      </c>
      <c r="E14" s="25">
        <v>15269.4</v>
      </c>
      <c r="F14" s="22">
        <f t="shared" si="0"/>
        <v>0</v>
      </c>
      <c r="G14" s="22">
        <f t="shared" si="1"/>
        <v>0</v>
      </c>
    </row>
    <row r="15" spans="1:7" ht="21" customHeight="1">
      <c r="A15" s="32" t="s">
        <v>6</v>
      </c>
      <c r="B15" s="33" t="s">
        <v>25</v>
      </c>
      <c r="C15" s="21">
        <f>C16+C17</f>
        <v>358000</v>
      </c>
      <c r="D15" s="21">
        <f>D16+D17</f>
        <v>-17414.49</v>
      </c>
      <c r="E15" s="21">
        <f>E16+E17</f>
        <v>2456.45</v>
      </c>
      <c r="F15" s="22"/>
      <c r="G15" s="22"/>
    </row>
    <row r="16" spans="1:7" ht="12.75">
      <c r="A16" s="34" t="s">
        <v>7</v>
      </c>
      <c r="B16" s="35" t="s">
        <v>26</v>
      </c>
      <c r="C16" s="36">
        <v>60000</v>
      </c>
      <c r="D16" s="29">
        <v>87</v>
      </c>
      <c r="E16" s="25">
        <v>0</v>
      </c>
      <c r="F16" s="22">
        <f aca="true" t="shared" si="2" ref="F16:F47">D16/C16*100</f>
        <v>0.145</v>
      </c>
      <c r="G16" s="22"/>
    </row>
    <row r="17" spans="1:7" ht="14.25" customHeight="1">
      <c r="A17" s="32" t="s">
        <v>19</v>
      </c>
      <c r="B17" s="33" t="s">
        <v>27</v>
      </c>
      <c r="C17" s="21">
        <f>C18+C19</f>
        <v>298000</v>
      </c>
      <c r="D17" s="37">
        <f>D18+D19</f>
        <v>-17501.49</v>
      </c>
      <c r="E17" s="21">
        <f>E18+E19</f>
        <v>2456.45</v>
      </c>
      <c r="F17" s="22"/>
      <c r="G17" s="22"/>
    </row>
    <row r="18" spans="1:7" ht="27.75" customHeight="1">
      <c r="A18" s="38" t="s">
        <v>71</v>
      </c>
      <c r="B18" s="19" t="s">
        <v>73</v>
      </c>
      <c r="C18" s="39">
        <v>90000</v>
      </c>
      <c r="D18" s="40">
        <v>-19353.5</v>
      </c>
      <c r="E18" s="25">
        <v>518</v>
      </c>
      <c r="F18" s="22"/>
      <c r="G18" s="22"/>
    </row>
    <row r="19" spans="1:7" ht="26.25" customHeight="1">
      <c r="A19" s="38" t="s">
        <v>72</v>
      </c>
      <c r="B19" s="19" t="s">
        <v>74</v>
      </c>
      <c r="C19" s="39">
        <v>208000</v>
      </c>
      <c r="D19" s="40">
        <v>1852.01</v>
      </c>
      <c r="E19" s="25">
        <v>1938.45</v>
      </c>
      <c r="F19" s="22">
        <f t="shared" si="2"/>
        <v>0.890389423076923</v>
      </c>
      <c r="G19" s="22">
        <f t="shared" si="1"/>
        <v>95.54076710774072</v>
      </c>
    </row>
    <row r="20" spans="1:7" s="14" customFormat="1" ht="12.75">
      <c r="A20" s="32" t="s">
        <v>46</v>
      </c>
      <c r="B20" s="33" t="s">
        <v>110</v>
      </c>
      <c r="C20" s="21">
        <v>2900</v>
      </c>
      <c r="D20" s="21">
        <v>0</v>
      </c>
      <c r="E20" s="21">
        <v>0</v>
      </c>
      <c r="F20" s="22"/>
      <c r="G20" s="22"/>
    </row>
    <row r="21" spans="1:7" ht="16.5" customHeight="1">
      <c r="A21" s="41" t="s">
        <v>17</v>
      </c>
      <c r="B21" s="42"/>
      <c r="C21" s="21">
        <f>C22+C26+C31+C32+C29</f>
        <v>70590</v>
      </c>
      <c r="D21" s="21">
        <f>D22+D26+D31+D32+D29</f>
        <v>0</v>
      </c>
      <c r="E21" s="21">
        <f>E22+E26+E31+E32+E29</f>
        <v>0</v>
      </c>
      <c r="F21" s="22">
        <f t="shared" si="2"/>
        <v>0</v>
      </c>
      <c r="G21" s="22"/>
    </row>
    <row r="22" spans="1:7" ht="29.25" customHeight="1">
      <c r="A22" s="41" t="s">
        <v>84</v>
      </c>
      <c r="B22" s="42" t="s">
        <v>85</v>
      </c>
      <c r="C22" s="21">
        <f>C23+C24+C25</f>
        <v>70590</v>
      </c>
      <c r="D22" s="21">
        <f>D23+D24+D25</f>
        <v>0</v>
      </c>
      <c r="E22" s="21">
        <f>E23+E24+E25</f>
        <v>0</v>
      </c>
      <c r="F22" s="22">
        <f t="shared" si="2"/>
        <v>0</v>
      </c>
      <c r="G22" s="22"/>
    </row>
    <row r="23" spans="1:7" ht="58.5" customHeight="1">
      <c r="A23" s="43" t="s">
        <v>86</v>
      </c>
      <c r="B23" s="44" t="s">
        <v>87</v>
      </c>
      <c r="C23" s="25">
        <v>61190</v>
      </c>
      <c r="D23" s="25">
        <v>0</v>
      </c>
      <c r="E23" s="45">
        <v>0</v>
      </c>
      <c r="F23" s="22">
        <f t="shared" si="2"/>
        <v>0</v>
      </c>
      <c r="G23" s="22"/>
    </row>
    <row r="24" spans="1:7" ht="51" hidden="1">
      <c r="A24" s="43" t="s">
        <v>88</v>
      </c>
      <c r="B24" s="44" t="s">
        <v>89</v>
      </c>
      <c r="C24" s="46">
        <v>0</v>
      </c>
      <c r="D24" s="25">
        <v>0</v>
      </c>
      <c r="E24" s="45">
        <v>0</v>
      </c>
      <c r="F24" s="22" t="e">
        <f t="shared" si="2"/>
        <v>#DIV/0!</v>
      </c>
      <c r="G24" s="22" t="e">
        <f t="shared" si="1"/>
        <v>#DIV/0!</v>
      </c>
    </row>
    <row r="25" spans="1:7" ht="25.5">
      <c r="A25" s="43" t="s">
        <v>107</v>
      </c>
      <c r="B25" s="44" t="s">
        <v>108</v>
      </c>
      <c r="C25" s="46">
        <v>9400</v>
      </c>
      <c r="D25" s="25">
        <v>0</v>
      </c>
      <c r="E25" s="45">
        <v>0</v>
      </c>
      <c r="F25" s="22">
        <f t="shared" si="2"/>
        <v>0</v>
      </c>
      <c r="G25" s="22"/>
    </row>
    <row r="26" spans="1:7" s="4" customFormat="1" ht="25.5" hidden="1">
      <c r="A26" s="41" t="s">
        <v>90</v>
      </c>
      <c r="B26" s="42" t="s">
        <v>91</v>
      </c>
      <c r="C26" s="21">
        <f>C27+C28</f>
        <v>0</v>
      </c>
      <c r="D26" s="21">
        <f>D27+D28</f>
        <v>0</v>
      </c>
      <c r="E26" s="21">
        <f>E27+E28</f>
        <v>0</v>
      </c>
      <c r="F26" s="22" t="e">
        <f t="shared" si="2"/>
        <v>#DIV/0!</v>
      </c>
      <c r="G26" s="22" t="e">
        <f t="shared" si="1"/>
        <v>#DIV/0!</v>
      </c>
    </row>
    <row r="27" spans="1:7" s="4" customFormat="1" ht="25.5" hidden="1">
      <c r="A27" s="43" t="s">
        <v>92</v>
      </c>
      <c r="B27" s="44" t="s">
        <v>93</v>
      </c>
      <c r="C27" s="25"/>
      <c r="D27" s="25"/>
      <c r="E27" s="25"/>
      <c r="F27" s="22" t="e">
        <f t="shared" si="2"/>
        <v>#DIV/0!</v>
      </c>
      <c r="G27" s="22" t="e">
        <f t="shared" si="1"/>
        <v>#DIV/0!</v>
      </c>
    </row>
    <row r="28" spans="1:7" s="4" customFormat="1" ht="24" customHeight="1" hidden="1">
      <c r="A28" s="47" t="s">
        <v>75</v>
      </c>
      <c r="B28" s="48" t="s">
        <v>94</v>
      </c>
      <c r="C28" s="25"/>
      <c r="D28" s="25"/>
      <c r="E28" s="25">
        <v>0</v>
      </c>
      <c r="F28" s="22" t="e">
        <f t="shared" si="2"/>
        <v>#DIV/0!</v>
      </c>
      <c r="G28" s="22" t="e">
        <f t="shared" si="1"/>
        <v>#DIV/0!</v>
      </c>
    </row>
    <row r="29" spans="1:7" s="4" customFormat="1" ht="25.5" hidden="1">
      <c r="A29" s="26" t="s">
        <v>95</v>
      </c>
      <c r="B29" s="49" t="s">
        <v>96</v>
      </c>
      <c r="C29" s="21">
        <f>C30</f>
        <v>0</v>
      </c>
      <c r="D29" s="21">
        <f>D30</f>
        <v>0</v>
      </c>
      <c r="E29" s="21">
        <f>E30</f>
        <v>0</v>
      </c>
      <c r="F29" s="22" t="e">
        <f t="shared" si="2"/>
        <v>#DIV/0!</v>
      </c>
      <c r="G29" s="22" t="e">
        <f t="shared" si="1"/>
        <v>#DIV/0!</v>
      </c>
    </row>
    <row r="30" spans="1:7" s="4" customFormat="1" ht="5.25" customHeight="1" hidden="1">
      <c r="A30" s="47" t="s">
        <v>83</v>
      </c>
      <c r="B30" s="48" t="s">
        <v>97</v>
      </c>
      <c r="C30" s="25"/>
      <c r="D30" s="25"/>
      <c r="E30" s="25"/>
      <c r="F30" s="22" t="e">
        <f t="shared" si="2"/>
        <v>#DIV/0!</v>
      </c>
      <c r="G30" s="22" t="e">
        <f t="shared" si="1"/>
        <v>#DIV/0!</v>
      </c>
    </row>
    <row r="31" spans="1:7" s="4" customFormat="1" ht="12.75" hidden="1">
      <c r="A31" s="26" t="s">
        <v>98</v>
      </c>
      <c r="B31" s="33" t="s">
        <v>99</v>
      </c>
      <c r="C31" s="21"/>
      <c r="D31" s="21"/>
      <c r="E31" s="25"/>
      <c r="F31" s="22" t="e">
        <f t="shared" si="2"/>
        <v>#DIV/0!</v>
      </c>
      <c r="G31" s="22" t="e">
        <f t="shared" si="1"/>
        <v>#DIV/0!</v>
      </c>
    </row>
    <row r="32" spans="1:7" s="5" customFormat="1" ht="12.75" hidden="1">
      <c r="A32" s="50" t="s">
        <v>100</v>
      </c>
      <c r="B32" s="33" t="s">
        <v>124</v>
      </c>
      <c r="C32" s="21">
        <f>C33+C34</f>
        <v>0</v>
      </c>
      <c r="D32" s="21">
        <f>D33+D34</f>
        <v>0</v>
      </c>
      <c r="E32" s="21">
        <f>E33+E34</f>
        <v>0</v>
      </c>
      <c r="F32" s="22"/>
      <c r="G32" s="22" t="e">
        <f t="shared" si="1"/>
        <v>#DIV/0!</v>
      </c>
    </row>
    <row r="33" spans="1:7" s="5" customFormat="1" ht="25.5" hidden="1">
      <c r="A33" s="51" t="s">
        <v>103</v>
      </c>
      <c r="B33" s="52" t="s">
        <v>104</v>
      </c>
      <c r="C33" s="25">
        <v>0</v>
      </c>
      <c r="D33" s="25">
        <v>0</v>
      </c>
      <c r="E33" s="25">
        <v>0</v>
      </c>
      <c r="F33" s="22"/>
      <c r="G33" s="22" t="e">
        <f t="shared" si="1"/>
        <v>#DIV/0!</v>
      </c>
    </row>
    <row r="34" spans="1:7" ht="12.75" hidden="1">
      <c r="A34" s="47" t="s">
        <v>105</v>
      </c>
      <c r="B34" s="19" t="s">
        <v>106</v>
      </c>
      <c r="C34" s="25">
        <v>0</v>
      </c>
      <c r="D34" s="25">
        <v>0</v>
      </c>
      <c r="E34" s="25">
        <v>0</v>
      </c>
      <c r="F34" s="22" t="e">
        <f t="shared" si="2"/>
        <v>#DIV/0!</v>
      </c>
      <c r="G34" s="22" t="e">
        <f t="shared" si="1"/>
        <v>#DIV/0!</v>
      </c>
    </row>
    <row r="35" spans="1:7" ht="15" customHeight="1">
      <c r="A35" s="26" t="s">
        <v>8</v>
      </c>
      <c r="B35" s="33" t="s">
        <v>28</v>
      </c>
      <c r="C35" s="21">
        <f>C36+C37+C38+C40+C43+C44+C47+C39+C46+C41+C42+C45</f>
        <v>2052121</v>
      </c>
      <c r="D35" s="21">
        <f>D36+D37+D38+D40+D43+D44+D47+D39+D46+D41+D42+D45</f>
        <v>87994</v>
      </c>
      <c r="E35" s="21">
        <f>E36+E37+E38+E40+E43+E44+E47+E46+E42+E39</f>
        <v>118667</v>
      </c>
      <c r="F35" s="22">
        <f t="shared" si="2"/>
        <v>4.287953780503197</v>
      </c>
      <c r="G35" s="22">
        <f t="shared" si="1"/>
        <v>74.15203889876713</v>
      </c>
    </row>
    <row r="36" spans="1:7" ht="25.5">
      <c r="A36" s="47" t="s">
        <v>101</v>
      </c>
      <c r="B36" s="19" t="s">
        <v>111</v>
      </c>
      <c r="C36" s="29">
        <v>960615</v>
      </c>
      <c r="D36" s="29">
        <v>80530</v>
      </c>
      <c r="E36" s="25">
        <v>84910</v>
      </c>
      <c r="F36" s="22">
        <f t="shared" si="2"/>
        <v>8.383171197618193</v>
      </c>
      <c r="G36" s="22">
        <f t="shared" si="1"/>
        <v>94.84159698504298</v>
      </c>
    </row>
    <row r="37" spans="1:7" ht="27.75" customHeight="1">
      <c r="A37" s="47" t="s">
        <v>42</v>
      </c>
      <c r="B37" s="19" t="s">
        <v>112</v>
      </c>
      <c r="C37" s="29">
        <v>500000</v>
      </c>
      <c r="D37" s="29">
        <v>0</v>
      </c>
      <c r="E37" s="25">
        <v>0</v>
      </c>
      <c r="F37" s="22">
        <f t="shared" si="2"/>
        <v>0</v>
      </c>
      <c r="G37" s="22"/>
    </row>
    <row r="38" spans="1:7" ht="51" hidden="1">
      <c r="A38" s="47" t="s">
        <v>102</v>
      </c>
      <c r="B38" s="19" t="s">
        <v>113</v>
      </c>
      <c r="C38" s="25">
        <v>0</v>
      </c>
      <c r="D38" s="25"/>
      <c r="E38" s="25">
        <v>0</v>
      </c>
      <c r="F38" s="22" t="e">
        <f t="shared" si="2"/>
        <v>#DIV/0!</v>
      </c>
      <c r="G38" s="22" t="e">
        <f t="shared" si="1"/>
        <v>#DIV/0!</v>
      </c>
    </row>
    <row r="39" spans="1:7" ht="25.5" hidden="1">
      <c r="A39" s="43" t="s">
        <v>109</v>
      </c>
      <c r="B39" s="44" t="s">
        <v>114</v>
      </c>
      <c r="C39" s="53">
        <v>0</v>
      </c>
      <c r="D39" s="25">
        <v>0</v>
      </c>
      <c r="E39" s="25">
        <v>0</v>
      </c>
      <c r="F39" s="22"/>
      <c r="G39" s="22" t="e">
        <f t="shared" si="1"/>
        <v>#DIV/0!</v>
      </c>
    </row>
    <row r="40" spans="1:7" ht="25.5" hidden="1">
      <c r="A40" s="47" t="s">
        <v>45</v>
      </c>
      <c r="B40" s="19" t="s">
        <v>115</v>
      </c>
      <c r="C40" s="36"/>
      <c r="D40" s="60"/>
      <c r="E40" s="25">
        <v>0</v>
      </c>
      <c r="F40" s="22" t="e">
        <f t="shared" si="2"/>
        <v>#DIV/0!</v>
      </c>
      <c r="G40" s="22" t="e">
        <f t="shared" si="1"/>
        <v>#DIV/0!</v>
      </c>
    </row>
    <row r="41" spans="1:7" ht="67.5" customHeight="1">
      <c r="A41" s="43" t="s">
        <v>121</v>
      </c>
      <c r="B41" s="44" t="s">
        <v>122</v>
      </c>
      <c r="C41" s="39">
        <v>472022</v>
      </c>
      <c r="D41" s="25">
        <v>0</v>
      </c>
      <c r="E41" s="25">
        <v>0</v>
      </c>
      <c r="F41" s="22">
        <f t="shared" si="2"/>
        <v>0</v>
      </c>
      <c r="G41" s="22"/>
    </row>
    <row r="42" spans="1:7" ht="17.25" customHeight="1" hidden="1">
      <c r="A42" s="43" t="s">
        <v>123</v>
      </c>
      <c r="B42" s="44" t="s">
        <v>115</v>
      </c>
      <c r="C42" s="39"/>
      <c r="D42" s="25"/>
      <c r="E42" s="25">
        <v>0</v>
      </c>
      <c r="F42" s="22" t="e">
        <f t="shared" si="2"/>
        <v>#DIV/0!</v>
      </c>
      <c r="G42" s="22" t="e">
        <f t="shared" si="1"/>
        <v>#DIV/0!</v>
      </c>
    </row>
    <row r="43" spans="1:7" ht="19.5" customHeight="1">
      <c r="A43" s="47" t="s">
        <v>47</v>
      </c>
      <c r="B43" s="19" t="s">
        <v>116</v>
      </c>
      <c r="C43" s="61">
        <v>89593</v>
      </c>
      <c r="D43" s="61">
        <v>7464</v>
      </c>
      <c r="E43" s="25">
        <v>7413</v>
      </c>
      <c r="F43" s="22">
        <f t="shared" si="2"/>
        <v>8.331008002857367</v>
      </c>
      <c r="G43" s="22">
        <f t="shared" si="1"/>
        <v>100.68798057466613</v>
      </c>
    </row>
    <row r="44" spans="1:7" ht="26.25" customHeight="1">
      <c r="A44" s="47" t="s">
        <v>76</v>
      </c>
      <c r="B44" s="19" t="s">
        <v>117</v>
      </c>
      <c r="C44" s="25">
        <v>6564</v>
      </c>
      <c r="D44" s="25">
        <v>0</v>
      </c>
      <c r="E44" s="25">
        <v>0</v>
      </c>
      <c r="F44" s="22">
        <f t="shared" si="2"/>
        <v>0</v>
      </c>
      <c r="G44" s="22"/>
    </row>
    <row r="45" spans="1:7" ht="42.75" customHeight="1" hidden="1">
      <c r="A45" s="47" t="s">
        <v>125</v>
      </c>
      <c r="B45" s="19" t="s">
        <v>126</v>
      </c>
      <c r="C45" s="25"/>
      <c r="D45" s="25"/>
      <c r="E45" s="25">
        <v>0</v>
      </c>
      <c r="F45" s="22" t="e">
        <f t="shared" si="2"/>
        <v>#DIV/0!</v>
      </c>
      <c r="G45" s="22" t="e">
        <f t="shared" si="1"/>
        <v>#DIV/0!</v>
      </c>
    </row>
    <row r="46" spans="1:7" ht="25.5" hidden="1">
      <c r="A46" s="47" t="s">
        <v>48</v>
      </c>
      <c r="B46" s="19" t="s">
        <v>118</v>
      </c>
      <c r="C46" s="25">
        <v>0</v>
      </c>
      <c r="D46" s="25">
        <v>0</v>
      </c>
      <c r="E46" s="25">
        <v>0</v>
      </c>
      <c r="F46" s="22"/>
      <c r="G46" s="22" t="e">
        <f t="shared" si="1"/>
        <v>#DIV/0!</v>
      </c>
    </row>
    <row r="47" spans="1:7" ht="19.5" customHeight="1">
      <c r="A47" s="26" t="s">
        <v>53</v>
      </c>
      <c r="B47" s="33" t="s">
        <v>119</v>
      </c>
      <c r="C47" s="21">
        <f>C48</f>
        <v>23327</v>
      </c>
      <c r="D47" s="21">
        <f>D48</f>
        <v>0</v>
      </c>
      <c r="E47" s="21">
        <f>E48</f>
        <v>26344</v>
      </c>
      <c r="F47" s="22">
        <f t="shared" si="2"/>
        <v>0</v>
      </c>
      <c r="G47" s="22">
        <f t="shared" si="1"/>
        <v>0</v>
      </c>
    </row>
    <row r="48" spans="1:7" ht="19.5" customHeight="1">
      <c r="A48" s="47" t="s">
        <v>54</v>
      </c>
      <c r="B48" s="19" t="s">
        <v>120</v>
      </c>
      <c r="C48" s="25">
        <v>23327</v>
      </c>
      <c r="D48" s="25">
        <v>0</v>
      </c>
      <c r="E48" s="25">
        <v>26344</v>
      </c>
      <c r="F48" s="22">
        <f>D48/C48*100</f>
        <v>0</v>
      </c>
      <c r="G48" s="22">
        <f t="shared" si="1"/>
        <v>0</v>
      </c>
    </row>
    <row r="49" spans="1:7" ht="25.5" hidden="1">
      <c r="A49" s="26" t="s">
        <v>9</v>
      </c>
      <c r="B49" s="33" t="s">
        <v>29</v>
      </c>
      <c r="C49" s="21"/>
      <c r="D49" s="21"/>
      <c r="E49" s="21"/>
      <c r="F49" s="22" t="e">
        <f>D49/C49*100</f>
        <v>#DIV/0!</v>
      </c>
      <c r="G49" s="22" t="e">
        <f t="shared" si="1"/>
        <v>#DIV/0!</v>
      </c>
    </row>
    <row r="50" spans="1:7" s="15" customFormat="1" ht="17.25" customHeight="1">
      <c r="A50" s="54" t="s">
        <v>10</v>
      </c>
      <c r="B50" s="55"/>
      <c r="C50" s="56">
        <f>C4+C35+C49</f>
        <v>2899811</v>
      </c>
      <c r="D50" s="56">
        <f>D4+D35+D49</f>
        <v>100561.15</v>
      </c>
      <c r="E50" s="56">
        <f>E35+E4</f>
        <v>169616.48</v>
      </c>
      <c r="F50" s="57">
        <f>D50/C50*100</f>
        <v>3.467851870346033</v>
      </c>
      <c r="G50" s="57">
        <f>D50/E50*100</f>
        <v>59.28736995367431</v>
      </c>
    </row>
    <row r="51" spans="1:7" ht="15" customHeight="1">
      <c r="A51" s="33" t="s">
        <v>11</v>
      </c>
      <c r="B51" s="33"/>
      <c r="C51" s="21"/>
      <c r="D51" s="21"/>
      <c r="E51" s="21"/>
      <c r="F51" s="22"/>
      <c r="G51" s="22"/>
    </row>
    <row r="52" spans="1:7" ht="17.25" customHeight="1">
      <c r="A52" s="26" t="s">
        <v>12</v>
      </c>
      <c r="B52" s="58" t="s">
        <v>52</v>
      </c>
      <c r="C52" s="21">
        <v>1113523</v>
      </c>
      <c r="D52" s="21">
        <v>87942.53</v>
      </c>
      <c r="E52" s="21">
        <v>86918.87</v>
      </c>
      <c r="F52" s="22">
        <f aca="true" t="shared" si="3" ref="F52:F58">D52/C52*100</f>
        <v>7.89768419691376</v>
      </c>
      <c r="G52" s="22">
        <f>D52/E52*100</f>
        <v>101.17771894641521</v>
      </c>
    </row>
    <row r="53" spans="1:7" ht="12.75">
      <c r="A53" s="47" t="s">
        <v>13</v>
      </c>
      <c r="B53" s="19">
        <v>211.213</v>
      </c>
      <c r="C53" s="25">
        <v>971478</v>
      </c>
      <c r="D53" s="25">
        <v>86717.09</v>
      </c>
      <c r="E53" s="25">
        <v>86372.87</v>
      </c>
      <c r="F53" s="22">
        <f t="shared" si="3"/>
        <v>8.926305073300682</v>
      </c>
      <c r="G53" s="22">
        <f>D53/E53*100</f>
        <v>100.39852791738888</v>
      </c>
    </row>
    <row r="54" spans="1:7" ht="12.75">
      <c r="A54" s="47" t="s">
        <v>20</v>
      </c>
      <c r="B54" s="19">
        <v>223</v>
      </c>
      <c r="C54" s="25">
        <v>65000</v>
      </c>
      <c r="D54" s="25">
        <v>877.44</v>
      </c>
      <c r="E54" s="25">
        <v>0</v>
      </c>
      <c r="F54" s="22">
        <f t="shared" si="3"/>
        <v>1.3499076923076925</v>
      </c>
      <c r="G54" s="22"/>
    </row>
    <row r="55" spans="1:7" ht="12.75">
      <c r="A55" s="47" t="s">
        <v>14</v>
      </c>
      <c r="B55" s="19"/>
      <c r="C55" s="25">
        <f>C52-C53-C54</f>
        <v>77045</v>
      </c>
      <c r="D55" s="25">
        <f>D52-D53-D54</f>
        <v>348.0000000000023</v>
      </c>
      <c r="E55" s="25">
        <f>E52-E53-E54</f>
        <v>546</v>
      </c>
      <c r="F55" s="22">
        <f t="shared" si="3"/>
        <v>0.4516840807320427</v>
      </c>
      <c r="G55" s="22">
        <f>D55/E55*100</f>
        <v>63.736263736264156</v>
      </c>
    </row>
    <row r="56" spans="1:7" ht="16.5" customHeight="1">
      <c r="A56" s="26" t="s">
        <v>21</v>
      </c>
      <c r="B56" s="58" t="s">
        <v>36</v>
      </c>
      <c r="C56" s="21">
        <v>89593</v>
      </c>
      <c r="D56" s="21">
        <v>6562.34</v>
      </c>
      <c r="E56" s="21">
        <v>6535.58</v>
      </c>
      <c r="F56" s="22">
        <f t="shared" si="3"/>
        <v>7.324612413916267</v>
      </c>
      <c r="G56" s="22">
        <f>D56/E56*100</f>
        <v>100.40945103571528</v>
      </c>
    </row>
    <row r="57" spans="1:7" ht="12.75">
      <c r="A57" s="26" t="s">
        <v>30</v>
      </c>
      <c r="B57" s="58" t="s">
        <v>31</v>
      </c>
      <c r="C57" s="21">
        <v>0</v>
      </c>
      <c r="D57" s="21">
        <v>0</v>
      </c>
      <c r="E57" s="21">
        <v>0</v>
      </c>
      <c r="F57" s="22"/>
      <c r="G57" s="22"/>
    </row>
    <row r="58" spans="1:7" ht="15" customHeight="1">
      <c r="A58" s="26" t="s">
        <v>59</v>
      </c>
      <c r="B58" s="58" t="s">
        <v>60</v>
      </c>
      <c r="C58" s="21">
        <f>C60+C61+C59</f>
        <v>773386</v>
      </c>
      <c r="D58" s="21">
        <f>D60+D61+D59</f>
        <v>0</v>
      </c>
      <c r="E58" s="21">
        <f>E60+E61+E59</f>
        <v>0</v>
      </c>
      <c r="F58" s="22">
        <f t="shared" si="3"/>
        <v>0</v>
      </c>
      <c r="G58" s="22"/>
    </row>
    <row r="59" spans="1:7" ht="12.75">
      <c r="A59" s="47" t="s">
        <v>77</v>
      </c>
      <c r="B59" s="59" t="s">
        <v>78</v>
      </c>
      <c r="C59" s="25">
        <v>6564</v>
      </c>
      <c r="D59" s="25">
        <v>0</v>
      </c>
      <c r="E59" s="45">
        <v>0</v>
      </c>
      <c r="F59" s="22"/>
      <c r="G59" s="22"/>
    </row>
    <row r="60" spans="1:7" ht="16.5" customHeight="1">
      <c r="A60" s="47" t="s">
        <v>57</v>
      </c>
      <c r="B60" s="59" t="s">
        <v>56</v>
      </c>
      <c r="C60" s="25">
        <v>766822</v>
      </c>
      <c r="D60" s="25">
        <v>0</v>
      </c>
      <c r="E60" s="25">
        <v>0</v>
      </c>
      <c r="F60" s="22">
        <f aca="true" t="shared" si="4" ref="F60:F69">D60/C60*100</f>
        <v>0</v>
      </c>
      <c r="G60" s="22"/>
    </row>
    <row r="61" spans="1:7" ht="12.75">
      <c r="A61" s="47" t="s">
        <v>44</v>
      </c>
      <c r="B61" s="59" t="s">
        <v>43</v>
      </c>
      <c r="C61" s="25">
        <v>0</v>
      </c>
      <c r="D61" s="25">
        <v>0</v>
      </c>
      <c r="E61" s="25">
        <v>0</v>
      </c>
      <c r="F61" s="22"/>
      <c r="G61" s="22"/>
    </row>
    <row r="62" spans="1:7" ht="15.75" customHeight="1">
      <c r="A62" s="26" t="s">
        <v>50</v>
      </c>
      <c r="B62" s="58" t="s">
        <v>49</v>
      </c>
      <c r="C62" s="21">
        <f>C63+C64</f>
        <v>108809</v>
      </c>
      <c r="D62" s="21">
        <f>D63+D64</f>
        <v>369</v>
      </c>
      <c r="E62" s="21">
        <f>E63+E64</f>
        <v>546</v>
      </c>
      <c r="F62" s="22">
        <f t="shared" si="4"/>
        <v>0.3391263590328006</v>
      </c>
      <c r="G62" s="22">
        <f>D62/E62*100</f>
        <v>67.58241758241759</v>
      </c>
    </row>
    <row r="63" spans="1:7" ht="12.75">
      <c r="A63" s="47" t="s">
        <v>37</v>
      </c>
      <c r="B63" s="59" t="s">
        <v>32</v>
      </c>
      <c r="C63" s="25">
        <v>0</v>
      </c>
      <c r="D63" s="25">
        <v>0</v>
      </c>
      <c r="E63" s="25">
        <v>0</v>
      </c>
      <c r="F63" s="22"/>
      <c r="G63" s="22"/>
    </row>
    <row r="64" spans="1:7" ht="12.75">
      <c r="A64" s="47" t="s">
        <v>61</v>
      </c>
      <c r="B64" s="59" t="s">
        <v>62</v>
      </c>
      <c r="C64" s="25">
        <v>108809</v>
      </c>
      <c r="D64" s="25">
        <v>369</v>
      </c>
      <c r="E64" s="25">
        <v>546</v>
      </c>
      <c r="F64" s="22">
        <f t="shared" si="4"/>
        <v>0.3391263590328006</v>
      </c>
      <c r="G64" s="22">
        <f>D64/E64*100</f>
        <v>67.58241758241759</v>
      </c>
    </row>
    <row r="65" spans="1:7" ht="15" customHeight="1">
      <c r="A65" s="26" t="s">
        <v>18</v>
      </c>
      <c r="B65" s="58" t="s">
        <v>33</v>
      </c>
      <c r="C65" s="21">
        <v>829500</v>
      </c>
      <c r="D65" s="21">
        <v>14888.53</v>
      </c>
      <c r="E65" s="21">
        <v>14571</v>
      </c>
      <c r="F65" s="22">
        <f t="shared" si="4"/>
        <v>1.7948800482218203</v>
      </c>
      <c r="G65" s="22">
        <f>D65/E65*100</f>
        <v>102.17919154484936</v>
      </c>
    </row>
    <row r="66" spans="1:7" ht="16.5" customHeight="1">
      <c r="A66" s="26" t="s">
        <v>38</v>
      </c>
      <c r="B66" s="58" t="s">
        <v>51</v>
      </c>
      <c r="C66" s="21">
        <v>2000</v>
      </c>
      <c r="D66" s="21">
        <v>0</v>
      </c>
      <c r="E66" s="21">
        <v>0</v>
      </c>
      <c r="F66" s="22">
        <f t="shared" si="4"/>
        <v>0</v>
      </c>
      <c r="G66" s="22"/>
    </row>
    <row r="67" spans="1:7" ht="12.75">
      <c r="A67" s="26" t="s">
        <v>127</v>
      </c>
      <c r="B67" s="33">
        <v>1000</v>
      </c>
      <c r="C67" s="21">
        <v>0</v>
      </c>
      <c r="D67" s="21">
        <v>0</v>
      </c>
      <c r="E67" s="21">
        <v>0</v>
      </c>
      <c r="F67" s="22"/>
      <c r="G67" s="22"/>
    </row>
    <row r="68" spans="1:7" ht="15.75" customHeight="1">
      <c r="A68" s="26" t="s">
        <v>39</v>
      </c>
      <c r="B68" s="58" t="s">
        <v>55</v>
      </c>
      <c r="C68" s="21">
        <v>3000</v>
      </c>
      <c r="D68" s="21">
        <v>0</v>
      </c>
      <c r="E68" s="21">
        <v>0</v>
      </c>
      <c r="F68" s="22">
        <f t="shared" si="4"/>
        <v>0</v>
      </c>
      <c r="G68" s="22"/>
    </row>
    <row r="69" spans="1:7" s="15" customFormat="1" ht="15.75" customHeight="1">
      <c r="A69" s="54" t="s">
        <v>15</v>
      </c>
      <c r="B69" s="55"/>
      <c r="C69" s="56">
        <f>C52+C56+C57+C58+C62+C65+C66+C67+C68</f>
        <v>2919811</v>
      </c>
      <c r="D69" s="56">
        <f>D52+D56+D57+D58+D62+D65+D66+D67+D68</f>
        <v>109762.4</v>
      </c>
      <c r="E69" s="56">
        <f>E52+E56+E57+E58+E62+E65+E66+E67+E68</f>
        <v>108571.45</v>
      </c>
      <c r="F69" s="57">
        <f t="shared" si="4"/>
        <v>3.7592296213693284</v>
      </c>
      <c r="G69" s="57">
        <f>D69/E69*100</f>
        <v>101.09692741508012</v>
      </c>
    </row>
    <row r="70" spans="1:7" ht="24.75" customHeight="1">
      <c r="A70" s="26" t="s">
        <v>34</v>
      </c>
      <c r="B70" s="33"/>
      <c r="C70" s="21">
        <f>C50-C69</f>
        <v>-20000</v>
      </c>
      <c r="D70" s="21">
        <f>D50-D69</f>
        <v>-9201.25</v>
      </c>
      <c r="E70" s="21">
        <f>E50-E69</f>
        <v>61045.03000000001</v>
      </c>
      <c r="F70" s="22"/>
      <c r="G70" s="22"/>
    </row>
    <row r="71" spans="1:6" ht="15.75" customHeight="1">
      <c r="A71" s="6"/>
      <c r="B71" s="7"/>
      <c r="C71" s="8"/>
      <c r="D71" s="8"/>
      <c r="E71" s="8"/>
      <c r="F71" s="9"/>
    </row>
    <row r="72" spans="1:7" ht="15.75">
      <c r="A72" s="10" t="s">
        <v>58</v>
      </c>
      <c r="B72" s="10"/>
      <c r="C72" s="11"/>
      <c r="D72" s="11"/>
      <c r="E72" s="16"/>
      <c r="F72" s="10" t="s">
        <v>63</v>
      </c>
      <c r="G72" s="10"/>
    </row>
    <row r="73" spans="3:5" ht="12.75">
      <c r="C73" s="12"/>
      <c r="D73" s="12"/>
      <c r="E73" s="13"/>
    </row>
    <row r="74" spans="3:5" ht="12.75">
      <c r="C74" s="13"/>
      <c r="D74" s="13"/>
      <c r="E74" s="13"/>
    </row>
    <row r="75" spans="3:5" ht="12.75">
      <c r="C75" s="13"/>
      <c r="D75" s="13"/>
      <c r="E75" s="13"/>
    </row>
  </sheetData>
  <sheetProtection/>
  <mergeCells count="2">
    <mergeCell ref="A1:G1"/>
    <mergeCell ref="F2:G2"/>
  </mergeCells>
  <printOptions horizontalCentered="1"/>
  <pageMargins left="0.85" right="0.1968503937007874" top="0.5905511811023623" bottom="0.1968503937007874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2019-09-04T10:19:09Z</cp:lastPrinted>
  <dcterms:created xsi:type="dcterms:W3CDTF">2006-03-13T07:15:44Z</dcterms:created>
  <dcterms:modified xsi:type="dcterms:W3CDTF">2020-03-02T10:41:22Z</dcterms:modified>
  <cp:category/>
  <cp:version/>
  <cp:contentType/>
  <cp:contentStatus/>
</cp:coreProperties>
</file>