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Лист2" sheetId="1" r:id="rId1"/>
  </sheets>
  <definedNames>
    <definedName name="_xlnm.Print_Area" localSheetId="0">'Лист2'!$A$1:$H$65</definedName>
  </definedNames>
  <calcPr fullCalcOnLoad="1"/>
</workbook>
</file>

<file path=xl/sharedStrings.xml><?xml version="1.0" encoding="utf-8"?>
<sst xmlns="http://schemas.openxmlformats.org/spreadsheetml/2006/main" count="97" uniqueCount="55">
  <si>
    <t xml:space="preserve">Основные показатели  прогноза социально-экономического развития  </t>
  </si>
  <si>
    <t>Николаевского сельского поселения Ядринского района на 2021-2023 годы</t>
  </si>
  <si>
    <t>Показатели</t>
  </si>
  <si>
    <t>Ед. изм.</t>
  </si>
  <si>
    <t>Отчет за  2018 г.</t>
  </si>
  <si>
    <t>Отчет за 2019 г.</t>
  </si>
  <si>
    <t>Оценка 2020 г.</t>
  </si>
  <si>
    <t>Прогноз</t>
  </si>
  <si>
    <t>I. Демографические показатели</t>
  </si>
  <si>
    <t>Численность постоянного населения (среднегодовая) - всего</t>
  </si>
  <si>
    <t>человек</t>
  </si>
  <si>
    <t>в % к предыдущему году</t>
  </si>
  <si>
    <t>Число родившихся</t>
  </si>
  <si>
    <t>Число умерших</t>
  </si>
  <si>
    <t>Естественный прирост</t>
  </si>
  <si>
    <t>Число прибывших</t>
  </si>
  <si>
    <t>Число убывших</t>
  </si>
  <si>
    <t>Миграционный прирост</t>
  </si>
  <si>
    <t>II. Промышленное производство</t>
  </si>
  <si>
    <t>Объем отгруженных товаров собственного производства, выполненных работ и услуг собственными силами по видам деятельности</t>
  </si>
  <si>
    <t>"Добыча полезных ископаемых"</t>
  </si>
  <si>
    <t>тыс.руб. в ценах соответствующих лет</t>
  </si>
  <si>
    <t>в % к предыдущему году в сопоставимых ценах</t>
  </si>
  <si>
    <t>"Обрабатывающие производства"</t>
  </si>
  <si>
    <t>"Производство и распределение электроэнергии, газа и воды"</t>
  </si>
  <si>
    <t>III. Сельское хозяйство</t>
  </si>
  <si>
    <t>Продукция сельского хозяйства в хозяйствах всех категорий</t>
  </si>
  <si>
    <t>в том числе:</t>
  </si>
  <si>
    <t>продукция сельскохозяйственных организаций</t>
  </si>
  <si>
    <t>продукция крестьянских (фермерских)хозяйств</t>
  </si>
  <si>
    <t>Продукция в хозяйствах населения</t>
  </si>
  <si>
    <t>Продукция растениводства в хозяйствах всех категорий</t>
  </si>
  <si>
    <t>Продукция животноводства в хозяйствах всех категорий</t>
  </si>
  <si>
    <t>IV. Потребительский рынок</t>
  </si>
  <si>
    <t>Оборот розничной торговли</t>
  </si>
  <si>
    <t>Оборот общественного питания</t>
  </si>
  <si>
    <t>Объем платных услуг населению</t>
  </si>
  <si>
    <t>в т.ч.</t>
  </si>
  <si>
    <t>бытовые услуги</t>
  </si>
  <si>
    <t>транспортные услуги</t>
  </si>
  <si>
    <t>другие виды услуг</t>
  </si>
  <si>
    <t>V. Малое предпринимательство</t>
  </si>
  <si>
    <t>Количество малых предприятий - всего по состоянию на конец года</t>
  </si>
  <si>
    <t>единиц</t>
  </si>
  <si>
    <t>Среднесписочная численность работников (без внешних совместителей) по малым предприятиям - всего</t>
  </si>
  <si>
    <t>Выпуск товаров и услуг малыми предприятиями по всем видам деятельности</t>
  </si>
  <si>
    <t>VI. Бюджет сельского (городского) поселения</t>
  </si>
  <si>
    <t>Доходы - всего</t>
  </si>
  <si>
    <t>тыс. руб.</t>
  </si>
  <si>
    <t>в т.ч. собственные доходы</t>
  </si>
  <si>
    <t>Расходы - всего</t>
  </si>
  <si>
    <t>Дифицит (профицит) бюджета</t>
  </si>
  <si>
    <t>VII. Труд и занятость</t>
  </si>
  <si>
    <t>Численность занятых в экономике (среднегодовая), всего</t>
  </si>
  <si>
    <t>Численность безработных, зарегистрированных в службе занятости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</si>
</sst>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L9" sqref="L9"/>
    </sheetView>
  </sheetViews>
  <sheetFormatPr defaultColWidth="11.625" defaultRowHeight="12.75"/>
  <cols>
    <col min="1" max="1" width="29.875" style="0" customWidth="1"/>
    <col min="2" max="2" width="15.375" style="0" customWidth="1"/>
    <col min="3" max="3" width="12.125" style="0" customWidth="1"/>
    <col min="4" max="4" width="11.125" style="0" customWidth="1"/>
    <col min="5" max="5" width="10.875" style="0" customWidth="1"/>
    <col min="6" max="6" width="10.25390625" style="0" customWidth="1"/>
    <col min="7" max="7" width="10.375" style="0" customWidth="1"/>
    <col min="8" max="8" width="11.375" style="0" customWidth="1"/>
    <col min="9" max="253" width="9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 customHeight="1">
      <c r="A2" s="2"/>
      <c r="B2" s="2"/>
      <c r="C2" s="1"/>
      <c r="D2" s="1"/>
      <c r="E2" s="1"/>
      <c r="F2" s="1"/>
      <c r="G2" s="1"/>
      <c r="H2" s="1"/>
    </row>
    <row r="3" spans="1:8" ht="12.75">
      <c r="A3" s="18" t="s">
        <v>0</v>
      </c>
      <c r="B3" s="18"/>
      <c r="C3" s="18"/>
      <c r="D3" s="18"/>
      <c r="E3" s="18"/>
      <c r="F3" s="18"/>
      <c r="G3" s="1"/>
      <c r="H3" s="1"/>
    </row>
    <row r="4" spans="1:8" ht="12.75">
      <c r="A4" s="18" t="s">
        <v>1</v>
      </c>
      <c r="B4" s="18"/>
      <c r="C4" s="18"/>
      <c r="D4" s="18"/>
      <c r="E4" s="18"/>
      <c r="F4" s="18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 customHeight="1">
      <c r="A6" s="19" t="s">
        <v>2</v>
      </c>
      <c r="B6" s="20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/>
      <c r="H6" s="21"/>
    </row>
    <row r="7" spans="1:8" ht="25.5" customHeight="1">
      <c r="A7" s="19"/>
      <c r="B7" s="20"/>
      <c r="C7" s="21"/>
      <c r="D7" s="21"/>
      <c r="E7" s="21"/>
      <c r="F7" s="11">
        <v>2021</v>
      </c>
      <c r="G7" s="11">
        <v>2022</v>
      </c>
      <c r="H7" s="11">
        <v>2023</v>
      </c>
    </row>
    <row r="8" spans="1:8" ht="29.25" customHeight="1">
      <c r="A8" s="4" t="s">
        <v>8</v>
      </c>
      <c r="B8" s="8"/>
      <c r="C8" s="11"/>
      <c r="D8" s="11"/>
      <c r="E8" s="11"/>
      <c r="F8" s="10"/>
      <c r="G8" s="11"/>
      <c r="H8" s="11"/>
    </row>
    <row r="9" spans="1:8" ht="36.75" customHeight="1">
      <c r="A9" s="5" t="s">
        <v>9</v>
      </c>
      <c r="B9" s="9" t="s">
        <v>10</v>
      </c>
      <c r="C9" s="10">
        <v>1085</v>
      </c>
      <c r="D9" s="10">
        <v>1062</v>
      </c>
      <c r="E9" s="10">
        <f>D9+E11-E12+E14-E15</f>
        <v>1022</v>
      </c>
      <c r="F9" s="10">
        <f>E9+F11-F12+F14-F15</f>
        <v>996</v>
      </c>
      <c r="G9" s="10">
        <f>F9+G11-G12+G14-G15</f>
        <v>974</v>
      </c>
      <c r="H9" s="10">
        <f>G9+H11-H12+H14-H15</f>
        <v>957</v>
      </c>
    </row>
    <row r="10" spans="1:8" ht="38.25">
      <c r="A10" s="3"/>
      <c r="B10" s="7" t="s">
        <v>11</v>
      </c>
      <c r="C10" s="12">
        <v>96.34</v>
      </c>
      <c r="D10" s="12">
        <f>SUM(D9/C9*100)</f>
        <v>97.88018433179724</v>
      </c>
      <c r="E10" s="12">
        <f>SUM(E9/D9*100)</f>
        <v>96.23352165725048</v>
      </c>
      <c r="F10" s="12">
        <f>SUM(F9/E9*100)</f>
        <v>97.4559686888454</v>
      </c>
      <c r="G10" s="13">
        <f>SUM(G9/F9*100)</f>
        <v>97.79116465863453</v>
      </c>
      <c r="H10" s="13">
        <f>SUM(H9/G9*100)</f>
        <v>98.25462012320328</v>
      </c>
    </row>
    <row r="11" spans="1:8" ht="12.75">
      <c r="A11" s="3" t="s">
        <v>12</v>
      </c>
      <c r="B11" s="7" t="s">
        <v>10</v>
      </c>
      <c r="C11" s="10">
        <v>12</v>
      </c>
      <c r="D11" s="10">
        <v>10</v>
      </c>
      <c r="E11" s="10">
        <v>5</v>
      </c>
      <c r="F11" s="11">
        <v>10</v>
      </c>
      <c r="G11" s="11">
        <v>8</v>
      </c>
      <c r="H11" s="11">
        <v>8</v>
      </c>
    </row>
    <row r="12" spans="1:8" ht="12.75">
      <c r="A12" s="3" t="s">
        <v>13</v>
      </c>
      <c r="B12" s="7" t="s">
        <v>10</v>
      </c>
      <c r="C12" s="10">
        <v>34</v>
      </c>
      <c r="D12" s="10">
        <v>20</v>
      </c>
      <c r="E12" s="10">
        <v>28</v>
      </c>
      <c r="F12" s="11">
        <v>20</v>
      </c>
      <c r="G12" s="11">
        <v>15</v>
      </c>
      <c r="H12" s="11">
        <v>10</v>
      </c>
    </row>
    <row r="13" spans="1:8" ht="12.75">
      <c r="A13" s="3" t="s">
        <v>14</v>
      </c>
      <c r="B13" s="7" t="s">
        <v>10</v>
      </c>
      <c r="C13" s="10">
        <f aca="true" t="shared" si="0" ref="C13:H13">C11-C12</f>
        <v>-22</v>
      </c>
      <c r="D13" s="10">
        <f t="shared" si="0"/>
        <v>-10</v>
      </c>
      <c r="E13" s="10">
        <f t="shared" si="0"/>
        <v>-23</v>
      </c>
      <c r="F13" s="10">
        <f t="shared" si="0"/>
        <v>-10</v>
      </c>
      <c r="G13" s="10">
        <f t="shared" si="0"/>
        <v>-7</v>
      </c>
      <c r="H13" s="10">
        <f t="shared" si="0"/>
        <v>-2</v>
      </c>
    </row>
    <row r="14" spans="1:8" s="1" customFormat="1" ht="12.75">
      <c r="A14" s="3" t="s">
        <v>15</v>
      </c>
      <c r="B14" s="7" t="s">
        <v>10</v>
      </c>
      <c r="C14" s="10">
        <v>34</v>
      </c>
      <c r="D14" s="10">
        <v>18</v>
      </c>
      <c r="E14" s="10">
        <v>18</v>
      </c>
      <c r="F14" s="11">
        <v>18</v>
      </c>
      <c r="G14" s="11">
        <v>17</v>
      </c>
      <c r="H14" s="11">
        <v>16</v>
      </c>
    </row>
    <row r="15" spans="1:8" s="1" customFormat="1" ht="12.75">
      <c r="A15" s="3" t="s">
        <v>16</v>
      </c>
      <c r="B15" s="7" t="s">
        <v>10</v>
      </c>
      <c r="C15" s="10">
        <v>38</v>
      </c>
      <c r="D15" s="10">
        <v>68</v>
      </c>
      <c r="E15" s="10">
        <v>35</v>
      </c>
      <c r="F15" s="11">
        <v>34</v>
      </c>
      <c r="G15" s="11">
        <v>32</v>
      </c>
      <c r="H15" s="11">
        <v>31</v>
      </c>
    </row>
    <row r="16" spans="1:8" s="1" customFormat="1" ht="12.75">
      <c r="A16" s="3" t="s">
        <v>17</v>
      </c>
      <c r="B16" s="7" t="s">
        <v>10</v>
      </c>
      <c r="C16" s="10">
        <f aca="true" t="shared" si="1" ref="C16:H16">C14-C15</f>
        <v>-4</v>
      </c>
      <c r="D16" s="10">
        <f t="shared" si="1"/>
        <v>-50</v>
      </c>
      <c r="E16" s="10">
        <f t="shared" si="1"/>
        <v>-17</v>
      </c>
      <c r="F16" s="10">
        <f t="shared" si="1"/>
        <v>-16</v>
      </c>
      <c r="G16" s="10">
        <f t="shared" si="1"/>
        <v>-15</v>
      </c>
      <c r="H16" s="10">
        <f t="shared" si="1"/>
        <v>-15</v>
      </c>
    </row>
    <row r="17" spans="1:9" ht="12.75" customHeight="1" hidden="1">
      <c r="A17" s="6" t="s">
        <v>18</v>
      </c>
      <c r="B17" s="7"/>
      <c r="C17" s="10"/>
      <c r="D17" s="10"/>
      <c r="E17" s="10"/>
      <c r="F17" s="11"/>
      <c r="G17" s="11"/>
      <c r="H17" s="11"/>
      <c r="I17" s="1"/>
    </row>
    <row r="18" spans="1:9" ht="63.75" customHeight="1" hidden="1">
      <c r="A18" s="3" t="s">
        <v>19</v>
      </c>
      <c r="B18" s="7"/>
      <c r="C18" s="10"/>
      <c r="D18" s="10"/>
      <c r="E18" s="10"/>
      <c r="F18" s="11"/>
      <c r="G18" s="11"/>
      <c r="H18" s="11"/>
      <c r="I18" s="1"/>
    </row>
    <row r="19" spans="1:9" ht="38.25" customHeight="1" hidden="1">
      <c r="A19" s="3" t="s">
        <v>20</v>
      </c>
      <c r="B19" s="7" t="s">
        <v>21</v>
      </c>
      <c r="C19" s="10"/>
      <c r="D19" s="10"/>
      <c r="E19" s="10"/>
      <c r="F19" s="11"/>
      <c r="G19" s="11"/>
      <c r="H19" s="11"/>
      <c r="I19" s="1"/>
    </row>
    <row r="20" spans="1:9" ht="63.75" customHeight="1" hidden="1">
      <c r="A20" s="3"/>
      <c r="B20" s="7" t="s">
        <v>22</v>
      </c>
      <c r="C20" s="10"/>
      <c r="D20" s="10"/>
      <c r="E20" s="10"/>
      <c r="F20" s="11"/>
      <c r="G20" s="11"/>
      <c r="H20" s="11"/>
      <c r="I20" s="1"/>
    </row>
    <row r="21" spans="1:9" ht="38.25" customHeight="1" hidden="1">
      <c r="A21" s="3" t="s">
        <v>23</v>
      </c>
      <c r="B21" s="7" t="s">
        <v>21</v>
      </c>
      <c r="C21" s="10"/>
      <c r="D21" s="10"/>
      <c r="E21" s="10"/>
      <c r="F21" s="11"/>
      <c r="G21" s="11"/>
      <c r="H21" s="11"/>
      <c r="I21" s="1"/>
    </row>
    <row r="22" spans="1:9" ht="63.75" customHeight="1" hidden="1">
      <c r="A22" s="3"/>
      <c r="B22" s="7" t="s">
        <v>22</v>
      </c>
      <c r="C22" s="10"/>
      <c r="D22" s="10"/>
      <c r="E22" s="10"/>
      <c r="F22" s="11"/>
      <c r="G22" s="11"/>
      <c r="H22" s="11"/>
      <c r="I22" s="1"/>
    </row>
    <row r="23" spans="1:9" ht="38.25" customHeight="1" hidden="1">
      <c r="A23" s="3" t="s">
        <v>24</v>
      </c>
      <c r="B23" s="7" t="s">
        <v>21</v>
      </c>
      <c r="C23" s="10"/>
      <c r="D23" s="10"/>
      <c r="E23" s="10"/>
      <c r="F23" s="11"/>
      <c r="G23" s="11"/>
      <c r="H23" s="11"/>
      <c r="I23" s="1"/>
    </row>
    <row r="24" spans="1:9" ht="63.75" customHeight="1" hidden="1">
      <c r="A24" s="3"/>
      <c r="B24" s="7" t="s">
        <v>22</v>
      </c>
      <c r="C24" s="10"/>
      <c r="D24" s="10"/>
      <c r="E24" s="10"/>
      <c r="F24" s="11"/>
      <c r="G24" s="11"/>
      <c r="H24" s="11"/>
      <c r="I24" s="1"/>
    </row>
    <row r="25" spans="1:9" ht="12.75">
      <c r="A25" s="6" t="s">
        <v>25</v>
      </c>
      <c r="B25" s="7"/>
      <c r="C25" s="10"/>
      <c r="D25" s="10"/>
      <c r="E25" s="10"/>
      <c r="F25" s="11"/>
      <c r="G25" s="11"/>
      <c r="H25" s="11"/>
      <c r="I25" s="1"/>
    </row>
    <row r="26" spans="1:8" s="1" customFormat="1" ht="38.25">
      <c r="A26" s="3" t="s">
        <v>26</v>
      </c>
      <c r="B26" s="7" t="s">
        <v>21</v>
      </c>
      <c r="C26" s="12">
        <v>91801</v>
      </c>
      <c r="D26" s="12">
        <v>87509</v>
      </c>
      <c r="E26" s="12">
        <v>102333</v>
      </c>
      <c r="F26" s="13">
        <f>E26*1.038</f>
        <v>106221.65400000001</v>
      </c>
      <c r="G26" s="13">
        <f>F26*1.031</f>
        <v>109514.525274</v>
      </c>
      <c r="H26" s="13">
        <f>G26*1.024</f>
        <v>112142.87388057601</v>
      </c>
    </row>
    <row r="27" spans="1:8" s="1" customFormat="1" ht="63.75">
      <c r="A27" s="3"/>
      <c r="B27" s="7" t="s">
        <v>22</v>
      </c>
      <c r="C27" s="14">
        <v>82.34</v>
      </c>
      <c r="D27" s="14">
        <f>SUM(D26/C26)*100/1.047</f>
        <v>91.04552976686512</v>
      </c>
      <c r="E27" s="14">
        <f>SUM(E26/D26)*100/1.044</f>
        <v>112.01146732625071</v>
      </c>
      <c r="F27" s="14">
        <f>(F26/E27)*100</f>
        <v>94831.05304800002</v>
      </c>
      <c r="G27" s="14">
        <f>(G26/F26)*100</f>
        <v>103.1</v>
      </c>
      <c r="H27" s="14">
        <f>(H26/G26)*100</f>
        <v>102.4</v>
      </c>
    </row>
    <row r="28" spans="1:8" s="1" customFormat="1" ht="12.75">
      <c r="A28" s="3" t="s">
        <v>27</v>
      </c>
      <c r="B28" s="7"/>
      <c r="C28" s="10"/>
      <c r="D28" s="10"/>
      <c r="E28" s="10"/>
      <c r="F28" s="11"/>
      <c r="G28" s="11"/>
      <c r="H28" s="11"/>
    </row>
    <row r="29" spans="1:8" s="1" customFormat="1" ht="38.25">
      <c r="A29" s="3" t="s">
        <v>28</v>
      </c>
      <c r="B29" s="7" t="s">
        <v>21</v>
      </c>
      <c r="C29" s="15">
        <v>0</v>
      </c>
      <c r="D29" s="15">
        <v>24228</v>
      </c>
      <c r="E29" s="15">
        <v>34471</v>
      </c>
      <c r="F29" s="13">
        <f>E29*1.038</f>
        <v>35780.898</v>
      </c>
      <c r="G29" s="13">
        <f>F29*1.031</f>
        <v>36890.105837999996</v>
      </c>
      <c r="H29" s="13">
        <f>G29*1.024</f>
        <v>37775.468378112</v>
      </c>
    </row>
    <row r="30" spans="1:8" s="1" customFormat="1" ht="63.75">
      <c r="A30" s="3"/>
      <c r="B30" s="7" t="s">
        <v>22</v>
      </c>
      <c r="C30" s="14">
        <v>0</v>
      </c>
      <c r="D30" s="14">
        <v>0</v>
      </c>
      <c r="E30" s="14">
        <f>SUM(E29/D29)*100/1.044</f>
        <v>136.28115912876208</v>
      </c>
      <c r="F30" s="14">
        <v>0</v>
      </c>
      <c r="G30" s="14">
        <v>0</v>
      </c>
      <c r="H30" s="14">
        <v>0</v>
      </c>
    </row>
    <row r="31" spans="1:8" s="1" customFormat="1" ht="38.25">
      <c r="A31" s="3" t="s">
        <v>29</v>
      </c>
      <c r="B31" s="7" t="s">
        <v>21</v>
      </c>
      <c r="C31" s="15">
        <v>2580</v>
      </c>
      <c r="D31" s="15">
        <v>524</v>
      </c>
      <c r="E31" s="15">
        <v>1499</v>
      </c>
      <c r="F31" s="13">
        <f>E31*1.038</f>
        <v>1555.962</v>
      </c>
      <c r="G31" s="13">
        <f>F31*1.031</f>
        <v>1604.1968219999999</v>
      </c>
      <c r="H31" s="13">
        <f>G31*1.024</f>
        <v>1642.697545728</v>
      </c>
    </row>
    <row r="32" spans="1:8" s="1" customFormat="1" ht="63.75">
      <c r="A32" s="3"/>
      <c r="B32" s="7" t="s">
        <v>22</v>
      </c>
      <c r="C32" s="14">
        <v>132.78</v>
      </c>
      <c r="D32" s="14">
        <f>SUM(D31/C31)*100/1.047</f>
        <v>19.398354841814562</v>
      </c>
      <c r="E32" s="14">
        <f>SUM(E31/D31)*100/1.044</f>
        <v>274.0121669445176</v>
      </c>
      <c r="F32" s="14">
        <f>(F31/E31)*100</f>
        <v>103.8</v>
      </c>
      <c r="G32" s="14">
        <f>(G31/F31)*100</f>
        <v>103.1</v>
      </c>
      <c r="H32" s="14">
        <f>(H31/G31)*100</f>
        <v>102.4</v>
      </c>
    </row>
    <row r="33" spans="1:8" s="1" customFormat="1" ht="38.25">
      <c r="A33" s="3" t="s">
        <v>30</v>
      </c>
      <c r="B33" s="7" t="s">
        <v>21</v>
      </c>
      <c r="C33" s="15">
        <v>65101</v>
      </c>
      <c r="D33" s="15">
        <v>62757</v>
      </c>
      <c r="E33" s="15">
        <v>66333</v>
      </c>
      <c r="F33" s="13">
        <f>E33*1.038</f>
        <v>68853.654</v>
      </c>
      <c r="G33" s="13">
        <f>F33*1.031</f>
        <v>70988.11727399999</v>
      </c>
      <c r="H33" s="13">
        <f>G33*1.024</f>
        <v>72691.83208857599</v>
      </c>
    </row>
    <row r="34" spans="1:8" s="1" customFormat="1" ht="63.75">
      <c r="A34" s="3"/>
      <c r="B34" s="7" t="s">
        <v>22</v>
      </c>
      <c r="C34" s="14">
        <v>107.68</v>
      </c>
      <c r="D34" s="14">
        <f>SUM(D33/C33)*100/1.047</f>
        <v>92.07205431595402</v>
      </c>
      <c r="E34" s="14">
        <f>SUM(E33/D33)*100/1.044</f>
        <v>101.24345701967762</v>
      </c>
      <c r="F34" s="14">
        <f>(F33/E33)*100</f>
        <v>103.8</v>
      </c>
      <c r="G34" s="14">
        <f>(G33/F33)*100</f>
        <v>103.1</v>
      </c>
      <c r="H34" s="14">
        <f>(H33/G33)*100</f>
        <v>102.4</v>
      </c>
    </row>
    <row r="35" spans="1:8" s="1" customFormat="1" ht="38.25">
      <c r="A35" s="3" t="s">
        <v>31</v>
      </c>
      <c r="B35" s="7" t="s">
        <v>21</v>
      </c>
      <c r="C35" s="15">
        <v>21076</v>
      </c>
      <c r="D35" s="15">
        <v>32140</v>
      </c>
      <c r="E35" s="15">
        <v>29537</v>
      </c>
      <c r="F35" s="13">
        <f>E35*1.038</f>
        <v>30659.406000000003</v>
      </c>
      <c r="G35" s="13">
        <f>F35*1.031</f>
        <v>31609.847586</v>
      </c>
      <c r="H35" s="13">
        <f>G35*1.024</f>
        <v>32368.483928064</v>
      </c>
    </row>
    <row r="36" spans="1:8" s="1" customFormat="1" ht="63.75">
      <c r="A36" s="3"/>
      <c r="B36" s="7" t="s">
        <v>22</v>
      </c>
      <c r="C36" s="14">
        <v>114.35</v>
      </c>
      <c r="D36" s="14">
        <f>SUM(D35/C35)*100/1.047</f>
        <v>145.65017167143134</v>
      </c>
      <c r="E36" s="14">
        <f>SUM(E35/D35)*100/1.044</f>
        <v>88.02783321054677</v>
      </c>
      <c r="F36" s="14">
        <f>(F35/E35)*100</f>
        <v>103.8</v>
      </c>
      <c r="G36" s="14">
        <f>(G35/F35)*100</f>
        <v>103.1</v>
      </c>
      <c r="H36" s="14">
        <f>(H35/G35)*100</f>
        <v>102.4</v>
      </c>
    </row>
    <row r="37" spans="1:8" s="1" customFormat="1" ht="38.25">
      <c r="A37" s="3" t="s">
        <v>32</v>
      </c>
      <c r="B37" s="7" t="s">
        <v>21</v>
      </c>
      <c r="C37" s="15">
        <v>70725</v>
      </c>
      <c r="D37" s="15">
        <v>55369</v>
      </c>
      <c r="E37" s="15">
        <v>72796</v>
      </c>
      <c r="F37" s="13">
        <f>E37*1.038</f>
        <v>75562.248</v>
      </c>
      <c r="G37" s="13">
        <f>F37*1.031</f>
        <v>77904.677688</v>
      </c>
      <c r="H37" s="13">
        <f>G37*1.024</f>
        <v>79774.38995251199</v>
      </c>
    </row>
    <row r="38" spans="1:8" s="1" customFormat="1" ht="63.75">
      <c r="A38" s="3"/>
      <c r="B38" s="7" t="s">
        <v>22</v>
      </c>
      <c r="C38" s="14">
        <v>107.49</v>
      </c>
      <c r="D38" s="14">
        <f>SUM(D37/C37)*100/1.047</f>
        <v>74.77338508279814</v>
      </c>
      <c r="E38" s="14">
        <f>SUM(E37/D37)*100/1.044</f>
        <v>125.93322860925609</v>
      </c>
      <c r="F38" s="14">
        <f>(F37/E37)*100</f>
        <v>103.8</v>
      </c>
      <c r="G38" s="14">
        <f>(G37/F38)*100</f>
        <v>75052.67599999999</v>
      </c>
      <c r="H38" s="14">
        <f>(H37/G38)*100</f>
        <v>106.2912</v>
      </c>
    </row>
    <row r="39" spans="1:9" ht="12.75" customHeight="1" hidden="1">
      <c r="A39" s="6" t="s">
        <v>33</v>
      </c>
      <c r="B39" s="7"/>
      <c r="C39" s="15"/>
      <c r="D39" s="15"/>
      <c r="E39" s="15"/>
      <c r="F39" s="14"/>
      <c r="G39" s="11"/>
      <c r="H39" s="11"/>
      <c r="I39" s="1"/>
    </row>
    <row r="40" spans="1:9" ht="38.25" customHeight="1" hidden="1">
      <c r="A40" s="3" t="s">
        <v>34</v>
      </c>
      <c r="B40" s="7" t="s">
        <v>21</v>
      </c>
      <c r="C40" s="15"/>
      <c r="D40" s="15"/>
      <c r="E40" s="15"/>
      <c r="F40" s="14"/>
      <c r="G40" s="11"/>
      <c r="H40" s="11"/>
      <c r="I40" s="1"/>
    </row>
    <row r="41" spans="1:9" ht="63.75" customHeight="1" hidden="1">
      <c r="A41" s="3"/>
      <c r="B41" s="7" t="s">
        <v>22</v>
      </c>
      <c r="C41" s="15"/>
      <c r="D41" s="15"/>
      <c r="E41" s="15"/>
      <c r="F41" s="14"/>
      <c r="G41" s="11"/>
      <c r="H41" s="11"/>
      <c r="I41" s="1"/>
    </row>
    <row r="42" spans="1:9" ht="38.25" customHeight="1" hidden="1">
      <c r="A42" s="3" t="s">
        <v>35</v>
      </c>
      <c r="B42" s="7" t="s">
        <v>21</v>
      </c>
      <c r="C42" s="15"/>
      <c r="D42" s="15"/>
      <c r="E42" s="15"/>
      <c r="F42" s="14"/>
      <c r="G42" s="11"/>
      <c r="H42" s="11"/>
      <c r="I42" s="1"/>
    </row>
    <row r="43" spans="1:9" ht="63.75" customHeight="1" hidden="1">
      <c r="A43" s="3"/>
      <c r="B43" s="7" t="s">
        <v>22</v>
      </c>
      <c r="C43" s="15"/>
      <c r="D43" s="15"/>
      <c r="E43" s="15"/>
      <c r="F43" s="14"/>
      <c r="G43" s="11"/>
      <c r="H43" s="11"/>
      <c r="I43" s="1"/>
    </row>
    <row r="44" spans="1:9" ht="38.25" customHeight="1" hidden="1">
      <c r="A44" s="3" t="s">
        <v>36</v>
      </c>
      <c r="B44" s="7" t="s">
        <v>21</v>
      </c>
      <c r="C44" s="15"/>
      <c r="D44" s="15"/>
      <c r="E44" s="15"/>
      <c r="F44" s="14"/>
      <c r="G44" s="11"/>
      <c r="H44" s="11"/>
      <c r="I44" s="1"/>
    </row>
    <row r="45" spans="1:9" ht="63.75" customHeight="1" hidden="1">
      <c r="A45" s="3"/>
      <c r="B45" s="7" t="s">
        <v>22</v>
      </c>
      <c r="C45" s="15"/>
      <c r="D45" s="15"/>
      <c r="E45" s="15"/>
      <c r="F45" s="14"/>
      <c r="G45" s="11"/>
      <c r="H45" s="11"/>
      <c r="I45" s="1"/>
    </row>
    <row r="46" spans="1:9" ht="12.75" customHeight="1" hidden="1">
      <c r="A46" s="3" t="s">
        <v>37</v>
      </c>
      <c r="B46" s="7"/>
      <c r="C46" s="15"/>
      <c r="D46" s="15"/>
      <c r="E46" s="15"/>
      <c r="F46" s="14"/>
      <c r="G46" s="11"/>
      <c r="H46" s="11"/>
      <c r="I46" s="1"/>
    </row>
    <row r="47" spans="1:9" ht="38.25" customHeight="1" hidden="1">
      <c r="A47" s="3" t="s">
        <v>38</v>
      </c>
      <c r="B47" s="7" t="s">
        <v>21</v>
      </c>
      <c r="C47" s="15"/>
      <c r="D47" s="15"/>
      <c r="E47" s="15"/>
      <c r="F47" s="14"/>
      <c r="G47" s="11"/>
      <c r="H47" s="11"/>
      <c r="I47" s="1"/>
    </row>
    <row r="48" spans="1:9" ht="63.75" customHeight="1" hidden="1">
      <c r="A48" s="3"/>
      <c r="B48" s="7" t="s">
        <v>22</v>
      </c>
      <c r="C48" s="15"/>
      <c r="D48" s="15"/>
      <c r="E48" s="15"/>
      <c r="F48" s="14"/>
      <c r="G48" s="11"/>
      <c r="H48" s="11"/>
      <c r="I48" s="1"/>
    </row>
    <row r="49" spans="1:9" ht="38.25" customHeight="1" hidden="1">
      <c r="A49" s="3" t="s">
        <v>39</v>
      </c>
      <c r="B49" s="7" t="s">
        <v>21</v>
      </c>
      <c r="C49" s="15"/>
      <c r="D49" s="15"/>
      <c r="E49" s="15"/>
      <c r="F49" s="14"/>
      <c r="G49" s="11"/>
      <c r="H49" s="11"/>
      <c r="I49" s="1"/>
    </row>
    <row r="50" spans="1:9" ht="63.75" customHeight="1" hidden="1">
      <c r="A50" s="3"/>
      <c r="B50" s="7" t="s">
        <v>22</v>
      </c>
      <c r="C50" s="15"/>
      <c r="D50" s="15"/>
      <c r="E50" s="15"/>
      <c r="F50" s="14"/>
      <c r="G50" s="11"/>
      <c r="H50" s="11"/>
      <c r="I50" s="1"/>
    </row>
    <row r="51" spans="1:9" ht="38.25" customHeight="1" hidden="1">
      <c r="A51" s="3" t="s">
        <v>40</v>
      </c>
      <c r="B51" s="7" t="s">
        <v>21</v>
      </c>
      <c r="C51" s="15"/>
      <c r="D51" s="15"/>
      <c r="E51" s="15"/>
      <c r="F51" s="14"/>
      <c r="G51" s="11"/>
      <c r="H51" s="11"/>
      <c r="I51" s="1"/>
    </row>
    <row r="52" spans="1:9" ht="63.75" customHeight="1" hidden="1">
      <c r="A52" s="3"/>
      <c r="B52" s="7" t="s">
        <v>22</v>
      </c>
      <c r="C52" s="15"/>
      <c r="D52" s="15"/>
      <c r="E52" s="15"/>
      <c r="F52" s="14"/>
      <c r="G52" s="11"/>
      <c r="H52" s="11"/>
      <c r="I52" s="1"/>
    </row>
    <row r="53" spans="1:9" ht="12.75" customHeight="1" hidden="1">
      <c r="A53" s="6" t="s">
        <v>41</v>
      </c>
      <c r="B53" s="7"/>
      <c r="C53" s="15"/>
      <c r="D53" s="15"/>
      <c r="E53" s="15"/>
      <c r="F53" s="14"/>
      <c r="G53" s="11"/>
      <c r="H53" s="11"/>
      <c r="I53" s="1"/>
    </row>
    <row r="54" spans="1:9" ht="25.5" customHeight="1" hidden="1">
      <c r="A54" s="3" t="s">
        <v>42</v>
      </c>
      <c r="B54" s="7" t="s">
        <v>43</v>
      </c>
      <c r="C54" s="15"/>
      <c r="D54" s="15"/>
      <c r="E54" s="15"/>
      <c r="F54" s="14"/>
      <c r="G54" s="11"/>
      <c r="H54" s="11"/>
      <c r="I54" s="1"/>
    </row>
    <row r="55" spans="1:9" ht="38.25" customHeight="1" hidden="1">
      <c r="A55" s="3" t="s">
        <v>44</v>
      </c>
      <c r="B55" s="7" t="s">
        <v>10</v>
      </c>
      <c r="C55" s="15"/>
      <c r="D55" s="15"/>
      <c r="E55" s="15"/>
      <c r="F55" s="14"/>
      <c r="G55" s="11"/>
      <c r="H55" s="11"/>
      <c r="I55" s="1"/>
    </row>
    <row r="56" spans="1:9" ht="38.25" customHeight="1" hidden="1">
      <c r="A56" s="3" t="s">
        <v>45</v>
      </c>
      <c r="B56" s="7" t="s">
        <v>21</v>
      </c>
      <c r="C56" s="15"/>
      <c r="D56" s="15"/>
      <c r="E56" s="15"/>
      <c r="F56" s="14"/>
      <c r="G56" s="11"/>
      <c r="H56" s="11"/>
      <c r="I56" s="1"/>
    </row>
    <row r="57" spans="1:9" ht="63.75" customHeight="1" hidden="1">
      <c r="A57" s="3"/>
      <c r="B57" s="7" t="s">
        <v>22</v>
      </c>
      <c r="C57" s="15"/>
      <c r="D57" s="15"/>
      <c r="E57" s="15"/>
      <c r="F57" s="14"/>
      <c r="G57" s="11"/>
      <c r="H57" s="11"/>
      <c r="I57" s="1"/>
    </row>
    <row r="58" spans="1:9" ht="25.5">
      <c r="A58" s="6" t="s">
        <v>46</v>
      </c>
      <c r="B58" s="7"/>
      <c r="C58" s="15"/>
      <c r="D58" s="15"/>
      <c r="E58" s="15"/>
      <c r="F58" s="14"/>
      <c r="G58" s="11"/>
      <c r="H58" s="11"/>
      <c r="I58" s="1"/>
    </row>
    <row r="59" spans="1:9" ht="12.75">
      <c r="A59" s="3" t="s">
        <v>47</v>
      </c>
      <c r="B59" s="7" t="s">
        <v>48</v>
      </c>
      <c r="C59" s="15">
        <v>2811.73</v>
      </c>
      <c r="D59" s="15">
        <v>2645.84</v>
      </c>
      <c r="E59" s="15">
        <v>1900.4</v>
      </c>
      <c r="F59" s="14">
        <f>E59*1.038</f>
        <v>1972.6152000000002</v>
      </c>
      <c r="G59" s="14">
        <f>F59*1.031</f>
        <v>2033.7662712000001</v>
      </c>
      <c r="H59" s="14">
        <f>G59*1.024</f>
        <v>2082.5766617088</v>
      </c>
      <c r="I59" s="1"/>
    </row>
    <row r="60" spans="1:9" ht="12.75">
      <c r="A60" s="3" t="s">
        <v>49</v>
      </c>
      <c r="B60" s="7" t="s">
        <v>48</v>
      </c>
      <c r="C60" s="15">
        <v>498.03</v>
      </c>
      <c r="D60" s="15">
        <v>391.52</v>
      </c>
      <c r="E60" s="15">
        <v>284.41</v>
      </c>
      <c r="F60" s="14">
        <f>E60*1.037</f>
        <v>294.93317</v>
      </c>
      <c r="G60" s="14">
        <f>F60*1.031</f>
        <v>304.07609827</v>
      </c>
      <c r="H60" s="14">
        <f>G60*1.024</f>
        <v>311.37392462848</v>
      </c>
      <c r="I60" s="1"/>
    </row>
    <row r="61" spans="1:8" ht="12.75">
      <c r="A61" s="3" t="s">
        <v>50</v>
      </c>
      <c r="B61" s="7" t="s">
        <v>48</v>
      </c>
      <c r="C61" s="15">
        <v>2584.81</v>
      </c>
      <c r="D61" s="15">
        <v>2826.63</v>
      </c>
      <c r="E61" s="15">
        <v>2008.27</v>
      </c>
      <c r="F61" s="14">
        <f>E61*1.037</f>
        <v>2082.57599</v>
      </c>
      <c r="G61" s="14">
        <f>F61*1.031</f>
        <v>2147.1358456899998</v>
      </c>
      <c r="H61" s="14">
        <f>G61*1.028</f>
        <v>2207.2556493693196</v>
      </c>
    </row>
    <row r="62" spans="1:8" s="1" customFormat="1" ht="12.75">
      <c r="A62" s="3" t="s">
        <v>51</v>
      </c>
      <c r="B62" s="7" t="s">
        <v>48</v>
      </c>
      <c r="C62" s="15">
        <f aca="true" t="shared" si="2" ref="C62:H62">C59-C61</f>
        <v>226.92000000000007</v>
      </c>
      <c r="D62" s="15">
        <f t="shared" si="2"/>
        <v>-180.78999999999996</v>
      </c>
      <c r="E62" s="15">
        <f t="shared" si="2"/>
        <v>-107.86999999999989</v>
      </c>
      <c r="F62" s="14">
        <f t="shared" si="2"/>
        <v>-109.96078999999963</v>
      </c>
      <c r="G62" s="14">
        <f t="shared" si="2"/>
        <v>-113.36957448999965</v>
      </c>
      <c r="H62" s="14">
        <f t="shared" si="2"/>
        <v>-124.6789876605194</v>
      </c>
    </row>
    <row r="63" spans="1:8" ht="12.75">
      <c r="A63" s="6" t="s">
        <v>52</v>
      </c>
      <c r="B63" s="7"/>
      <c r="C63" s="15"/>
      <c r="D63" s="15"/>
      <c r="E63" s="15"/>
      <c r="F63" s="14"/>
      <c r="G63" s="11"/>
      <c r="H63" s="11"/>
    </row>
    <row r="64" spans="1:8" ht="35.25" customHeight="1">
      <c r="A64" s="3" t="s">
        <v>53</v>
      </c>
      <c r="B64" s="7" t="s">
        <v>10</v>
      </c>
      <c r="C64" s="16">
        <v>70</v>
      </c>
      <c r="D64" s="16">
        <v>69</v>
      </c>
      <c r="E64" s="16">
        <v>69</v>
      </c>
      <c r="F64" s="17">
        <v>68</v>
      </c>
      <c r="G64" s="11">
        <v>68</v>
      </c>
      <c r="H64" s="11">
        <v>68</v>
      </c>
    </row>
    <row r="65" spans="1:8" ht="36" customHeight="1">
      <c r="A65" s="3" t="s">
        <v>54</v>
      </c>
      <c r="B65" s="7" t="s">
        <v>10</v>
      </c>
      <c r="C65" s="16">
        <v>0</v>
      </c>
      <c r="D65" s="16">
        <v>0</v>
      </c>
      <c r="E65" s="16">
        <v>13</v>
      </c>
      <c r="F65" s="17">
        <v>13</v>
      </c>
      <c r="G65" s="11">
        <v>7</v>
      </c>
      <c r="H65" s="11">
        <v>5</v>
      </c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</sheetData>
  <sheetProtection selectLockedCells="1" selectUnlockedCells="1"/>
  <mergeCells count="8">
    <mergeCell ref="A3:F3"/>
    <mergeCell ref="A4:F4"/>
    <mergeCell ref="A6:A7"/>
    <mergeCell ref="B6:B7"/>
    <mergeCell ref="C6:C7"/>
    <mergeCell ref="D6:D7"/>
    <mergeCell ref="E6:E7"/>
    <mergeCell ref="F6:H6"/>
  </mergeCells>
  <printOptions/>
  <pageMargins left="1.37" right="0.7479166666666667" top="0.63" bottom="0.63" header="0.5118055555555555" footer="0.5118055555555555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sao</cp:lastModifiedBy>
  <cp:lastPrinted>2020-11-09T14:20:54Z</cp:lastPrinted>
  <dcterms:modified xsi:type="dcterms:W3CDTF">2020-11-09T14:21:02Z</dcterms:modified>
  <cp:category/>
  <cp:version/>
  <cp:contentType/>
  <cp:contentStatus/>
</cp:coreProperties>
</file>