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(1)'!$A$1:$F$113</definedName>
  </definedNames>
  <calcPr fullCalcOnLoad="1"/>
</workbook>
</file>

<file path=xl/sharedStrings.xml><?xml version="1.0" encoding="utf-8"?>
<sst xmlns="http://schemas.openxmlformats.org/spreadsheetml/2006/main" count="216" uniqueCount="123">
  <si>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</si>
  <si>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</si>
  <si>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</si>
  <si>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</si>
  <si>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</si>
  <si>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</si>
  <si>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</si>
  <si>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</si>
  <si>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</si>
  <si>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</si>
  <si>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</si>
  <si>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</si>
  <si>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</si>
  <si>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</si>
  <si>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</si>
  <si>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</si>
  <si>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</si>
  <si>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</si>
  <si>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</si>
  <si>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</si>
  <si>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</si>
  <si>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</si>
  <si>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</si>
  <si>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</si>
  <si>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</si>
  <si>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</si>
  <si>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</si>
  <si>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</si>
  <si>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</si>
  <si>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</si>
  <si>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</si>
  <si>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</si>
  <si>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</si>
  <si>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</si>
  <si>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</si>
  <si>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</si>
  <si>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</si>
  <si>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</si>
  <si>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</si>
  <si>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</si>
  <si>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</si>
  <si>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</si>
  <si>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</si>
  <si>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</si>
  <si>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</si>
  <si>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</si>
  <si>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</si>
  <si>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1101</t>
  </si>
  <si>
    <t>Физическая культура</t>
  </si>
  <si>
    <t>1100</t>
  </si>
  <si>
    <t>0409</t>
  </si>
  <si>
    <t>Социальное обеспечение населения</t>
  </si>
  <si>
    <t>1003</t>
  </si>
  <si>
    <t>1000</t>
  </si>
  <si>
    <t>СОЦИАЛЬНАЯ ПОЛИКА</t>
  </si>
  <si>
    <t>Пособия по сосциальной помощи населению</t>
  </si>
  <si>
    <t>Мариинско-Посадского городского поселения</t>
  </si>
  <si>
    <t>Увеличение стоимости основных средств</t>
  </si>
  <si>
    <t>310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</si>
  <si>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</si>
  <si>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</si>
  <si>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</si>
  <si>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</si>
  <si>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ФИЗИЧЕСКАЯ КУЛЬТУРА И СПОРТ</t>
  </si>
  <si>
    <t>Другие общегосударственные вопросы</t>
  </si>
  <si>
    <t>0113</t>
  </si>
  <si>
    <t>Перечисоения другим бюджетам бюджетной системы РФ</t>
  </si>
  <si>
    <t>251</t>
  </si>
  <si>
    <t>Дорожное хозяйство (дорожные фонды)</t>
  </si>
  <si>
    <t>% исп.к год.плану</t>
  </si>
  <si>
    <t>1006</t>
  </si>
  <si>
    <t>Другие вопросы в области социальной политики</t>
  </si>
  <si>
    <t>212</t>
  </si>
  <si>
    <t>Прочие выплаты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</si>
  <si>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</si>
  <si>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</si>
  <si>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</si>
  <si>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</si>
  <si>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Перечисления другим бюджетам бюджетной системы Российской Федерации</t>
  </si>
  <si>
    <t>242</t>
  </si>
  <si>
    <t>Безвозмездные перечисления организациям, за исключением государственных и муниципальных организаций</t>
  </si>
  <si>
    <t>0502</t>
  </si>
  <si>
    <t>Коммунальное хозяйство</t>
  </si>
  <si>
    <t>0600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</si>
  <si>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</si>
  <si>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</si>
  <si>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</si>
  <si>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</si>
  <si>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</si>
  <si>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</si>
  <si>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</si>
  <si>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стоимосим основных средств</t>
  </si>
  <si>
    <t>296</t>
  </si>
  <si>
    <t>222</t>
  </si>
  <si>
    <t>Иные расходы</t>
  </si>
  <si>
    <t>Транспортные услуги</t>
  </si>
  <si>
    <t>Начальник финансового отдела</t>
  </si>
  <si>
    <t>С.А. Иванова</t>
  </si>
  <si>
    <t>291</t>
  </si>
  <si>
    <t>Налоги, пошлины и сборы</t>
  </si>
  <si>
    <t>343</t>
  </si>
  <si>
    <t>227</t>
  </si>
  <si>
    <t>352</t>
  </si>
  <si>
    <t>353</t>
  </si>
  <si>
    <t>Страхование</t>
  </si>
  <si>
    <t>Увеличение стоимости горюче-смазочных материалов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</si>
  <si>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</si>
  <si>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</si>
  <si>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244</t>
  </si>
  <si>
    <t>Безвозмездные перечисления нефинансовым организациям государственного сектора на производство</t>
  </si>
  <si>
    <t>344</t>
  </si>
  <si>
    <t>346</t>
  </si>
  <si>
    <t>Увеличение стоимости строительных материалов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</si>
  <si>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</si>
  <si>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</si>
  <si>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</si>
  <si>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Исп. Ведущий специалист-эксперт</t>
  </si>
  <si>
    <t>И.С.Лебедева</t>
  </si>
  <si>
    <t>266</t>
  </si>
  <si>
    <t>Социальные пособия и компенсации персоналу в денежной форме</t>
  </si>
  <si>
    <t>297</t>
  </si>
  <si>
    <t>Иные выплаты текущего характера организациям</t>
  </si>
  <si>
    <t>Исполнение бюджета по расходам по состоянию на 01.05.2019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</si>
</sst>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shrinkToFit="1"/>
    </xf>
    <xf numFmtId="17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 wrapText="1" shrinkToFit="1"/>
    </xf>
    <xf numFmtId="49" fontId="9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right" shrinkToFit="1"/>
    </xf>
    <xf numFmtId="172" fontId="7" fillId="0" borderId="10" xfId="0" applyNumberFormat="1" applyFont="1" applyBorder="1" applyAlignment="1">
      <alignment/>
    </xf>
    <xf numFmtId="49" fontId="9" fillId="35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shrinkToFit="1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Fill="1" applyBorder="1" applyAlignment="1">
      <alignment shrinkToFit="1"/>
    </xf>
    <xf numFmtId="172" fontId="12" fillId="0" borderId="10" xfId="0" applyNumberFormat="1" applyFont="1" applyBorder="1" applyAlignment="1">
      <alignment/>
    </xf>
    <xf numFmtId="49" fontId="9" fillId="36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horizontal="right" shrinkToFit="1"/>
    </xf>
    <xf numFmtId="49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right" shrinkToFit="1"/>
    </xf>
    <xf numFmtId="172" fontId="6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9" fontId="13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" fontId="7" fillId="6" borderId="10" xfId="0" applyNumberFormat="1" applyFont="1" applyFill="1" applyBorder="1" applyAlignment="1">
      <alignment shrinkToFit="1"/>
    </xf>
    <xf numFmtId="4" fontId="12" fillId="0" borderId="0" xfId="0" applyNumberFormat="1" applyFont="1" applyFill="1" applyBorder="1" applyAlignment="1">
      <alignment shrinkToFit="1"/>
    </xf>
    <xf numFmtId="172" fontId="12" fillId="0" borderId="0" xfId="0" applyNumberFormat="1" applyFont="1" applyBorder="1" applyAlignment="1">
      <alignment/>
    </xf>
    <xf numFmtId="49" fontId="12" fillId="33" borderId="10" xfId="0" applyNumberFormat="1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 shrinkToFit="1"/>
    </xf>
    <xf numFmtId="49" fontId="9" fillId="37" borderId="10" xfId="0" applyNumberFormat="1" applyFont="1" applyFill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center" wrapText="1"/>
    </xf>
    <xf numFmtId="4" fontId="7" fillId="38" borderId="10" xfId="0" applyNumberFormat="1" applyFont="1" applyFill="1" applyBorder="1" applyAlignment="1">
      <alignment shrinkToFi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14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 horizontal="right" shrinkToFit="1"/>
    </xf>
    <xf numFmtId="49" fontId="14" fillId="33" borderId="10" xfId="0" applyNumberFormat="1" applyFont="1" applyFill="1" applyBorder="1" applyAlignment="1">
      <alignment horizontal="left" wrapText="1"/>
    </xf>
    <xf numFmtId="4" fontId="7" fillId="37" borderId="10" xfId="0" applyNumberFormat="1" applyFont="1" applyFill="1" applyBorder="1" applyAlignment="1">
      <alignment horizontal="right" shrinkToFit="1"/>
    </xf>
    <xf numFmtId="49" fontId="7" fillId="36" borderId="10" xfId="0" applyNumberFormat="1" applyFont="1" applyFill="1" applyBorder="1" applyAlignment="1">
      <alignment horizontal="center" wrapText="1"/>
    </xf>
    <xf numFmtId="172" fontId="12" fillId="33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F69" sqref="F69"/>
    </sheetView>
  </sheetViews>
  <sheetFormatPr defaultColWidth="9.00390625" defaultRowHeight="12.75"/>
  <cols>
    <col min="1" max="1" width="44.375" style="0" customWidth="1"/>
    <col min="2" max="2" width="9.37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8.7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54" t="s">
        <v>122</v>
      </c>
      <c r="B1" s="54"/>
      <c r="C1" s="54"/>
      <c r="D1" s="54"/>
      <c r="E1" s="54"/>
      <c r="F1" s="54"/>
    </row>
    <row r="2" spans="1:9" ht="15.75">
      <c r="A2" s="55" t="s">
        <v>56</v>
      </c>
      <c r="B2" s="55"/>
      <c r="C2" s="55"/>
      <c r="D2" s="55"/>
      <c r="E2" s="55"/>
      <c r="F2" s="55"/>
      <c r="G2" s="1"/>
      <c r="H2" s="1"/>
      <c r="I2" s="1"/>
    </row>
    <row r="3" spans="1:6" ht="12.75">
      <c r="A3" s="13"/>
      <c r="B3" s="13"/>
      <c r="C3" s="13"/>
      <c r="D3" s="13"/>
      <c r="E3" s="13"/>
      <c r="F3" s="13"/>
    </row>
    <row r="4" spans="1:8" ht="22.5">
      <c r="A4" s="14" t="s">
        <v>3</v>
      </c>
      <c r="B4" s="14" t="s">
        <v>4</v>
      </c>
      <c r="C4" s="14" t="s">
        <v>1</v>
      </c>
      <c r="D4" s="14" t="s">
        <v>0</v>
      </c>
      <c r="E4" s="14" t="s">
        <v>2</v>
      </c>
      <c r="F4" s="14" t="s">
        <v>69</v>
      </c>
      <c r="G4" s="3"/>
      <c r="H4" s="3"/>
    </row>
    <row r="5" spans="1:6" s="5" customFormat="1" ht="18.75">
      <c r="A5" s="15" t="s">
        <v>10</v>
      </c>
      <c r="B5" s="16" t="s">
        <v>9</v>
      </c>
      <c r="C5" s="17">
        <f>C6+C25+C27+C23</f>
        <v>4106500</v>
      </c>
      <c r="D5" s="17">
        <f>D6+D25+D27</f>
        <v>0</v>
      </c>
      <c r="E5" s="17">
        <f>E6+E25+E27+E23</f>
        <v>1036564.5800000001</v>
      </c>
      <c r="F5" s="18">
        <f>E5/C5*100</f>
        <v>25.242045050529647</v>
      </c>
    </row>
    <row r="6" spans="1:8" ht="43.5">
      <c r="A6" s="19" t="s">
        <v>7</v>
      </c>
      <c r="B6" s="20" t="s">
        <v>6</v>
      </c>
      <c r="C6" s="21">
        <f>C7+C8+C9+C10+C11+C12+C13+C14+C16+C17+C18+C19+C21+C22+C20+C15</f>
        <v>3888400</v>
      </c>
      <c r="D6" s="21">
        <f>D7+D8+D9+D10+D11+D12+D13+D14+D16+D17+D18+D19+D21+D22+D20+D15</f>
        <v>0</v>
      </c>
      <c r="E6" s="21">
        <f>E7+E8+E9+E10+E11+E12+E13+E14+E16+E17+E18+E19+E21+E22+E20+E15</f>
        <v>1018623.5800000001</v>
      </c>
      <c r="F6" s="18">
        <f>E6/C6*100</f>
        <v>26.19647104207386</v>
      </c>
      <c r="G6" s="2"/>
      <c r="H6" s="2"/>
    </row>
    <row r="7" spans="1:6" s="4" customFormat="1" ht="12.75">
      <c r="A7" s="22" t="s">
        <v>8</v>
      </c>
      <c r="B7" s="23" t="s">
        <v>5</v>
      </c>
      <c r="C7" s="24">
        <v>2633100</v>
      </c>
      <c r="D7" s="24"/>
      <c r="E7" s="24">
        <v>710751.97</v>
      </c>
      <c r="F7" s="25">
        <f>E7/C7*100</f>
        <v>26.992972921651287</v>
      </c>
    </row>
    <row r="8" spans="1:6" s="4" customFormat="1" ht="12.75">
      <c r="A8" s="22" t="s">
        <v>73</v>
      </c>
      <c r="B8" s="23" t="s">
        <v>72</v>
      </c>
      <c r="C8" s="24">
        <v>0</v>
      </c>
      <c r="D8" s="24"/>
      <c r="E8" s="24">
        <v>0</v>
      </c>
      <c r="F8" s="25">
        <v>0</v>
      </c>
    </row>
    <row r="9" spans="1:6" s="4" customFormat="1" ht="12.75">
      <c r="A9" s="22" t="s">
        <v>12</v>
      </c>
      <c r="B9" s="23" t="s">
        <v>11</v>
      </c>
      <c r="C9" s="24">
        <v>797200</v>
      </c>
      <c r="D9" s="24"/>
      <c r="E9" s="24">
        <v>172047.79</v>
      </c>
      <c r="F9" s="25">
        <f>E9/C9*100</f>
        <v>21.581509031610636</v>
      </c>
    </row>
    <row r="10" spans="1:6" s="4" customFormat="1" ht="12.75">
      <c r="A10" s="22" t="s">
        <v>14</v>
      </c>
      <c r="B10" s="23" t="s">
        <v>13</v>
      </c>
      <c r="C10" s="24">
        <v>27900</v>
      </c>
      <c r="D10" s="24"/>
      <c r="E10" s="24">
        <v>1957.5</v>
      </c>
      <c r="F10" s="25">
        <f aca="true" t="shared" si="0" ref="F10:F20">E10/C10*100</f>
        <v>7.016129032258064</v>
      </c>
    </row>
    <row r="11" spans="1:8" s="4" customFormat="1" ht="8.25" customHeight="1">
      <c r="A11" s="22" t="s">
        <v>30</v>
      </c>
      <c r="B11" s="23" t="s">
        <v>29</v>
      </c>
      <c r="C11" s="24">
        <v>0</v>
      </c>
      <c r="D11" s="24"/>
      <c r="E11" s="24">
        <v>0</v>
      </c>
      <c r="F11" s="25">
        <v>0</v>
      </c>
      <c r="H11" s="12"/>
    </row>
    <row r="12" spans="1:6" s="4" customFormat="1" ht="12.75">
      <c r="A12" s="22" t="s">
        <v>16</v>
      </c>
      <c r="B12" s="23" t="s">
        <v>15</v>
      </c>
      <c r="C12" s="24">
        <v>95136</v>
      </c>
      <c r="D12" s="24"/>
      <c r="E12" s="24">
        <v>31220</v>
      </c>
      <c r="F12" s="25">
        <f t="shared" si="0"/>
        <v>32.816178943827786</v>
      </c>
    </row>
    <row r="13" spans="1:6" s="4" customFormat="1" ht="12.75">
      <c r="A13" s="22" t="s">
        <v>18</v>
      </c>
      <c r="B13" s="23" t="s">
        <v>17</v>
      </c>
      <c r="C13" s="24">
        <v>115664</v>
      </c>
      <c r="D13" s="24"/>
      <c r="E13" s="24">
        <v>58984.26</v>
      </c>
      <c r="F13" s="25">
        <f t="shared" si="0"/>
        <v>50.9962131691797</v>
      </c>
    </row>
    <row r="14" spans="1:6" s="4" customFormat="1" ht="12.75">
      <c r="A14" s="22" t="s">
        <v>104</v>
      </c>
      <c r="B14" s="23" t="s">
        <v>101</v>
      </c>
      <c r="C14" s="24">
        <v>4000</v>
      </c>
      <c r="D14" s="24"/>
      <c r="E14" s="24">
        <v>2607.9</v>
      </c>
      <c r="F14" s="25">
        <f t="shared" si="0"/>
        <v>65.19749999999999</v>
      </c>
    </row>
    <row r="15" spans="1:6" s="4" customFormat="1" ht="17.25" customHeight="1">
      <c r="A15" s="22" t="s">
        <v>119</v>
      </c>
      <c r="B15" s="23" t="s">
        <v>118</v>
      </c>
      <c r="C15" s="24">
        <v>6500</v>
      </c>
      <c r="D15" s="24"/>
      <c r="E15" s="24">
        <v>3036.16</v>
      </c>
      <c r="F15" s="25">
        <f t="shared" si="0"/>
        <v>46.710153846153844</v>
      </c>
    </row>
    <row r="16" spans="1:6" s="4" customFormat="1" ht="12.75">
      <c r="A16" s="22" t="s">
        <v>99</v>
      </c>
      <c r="B16" s="23" t="s">
        <v>98</v>
      </c>
      <c r="C16" s="24">
        <v>24900</v>
      </c>
      <c r="D16" s="24"/>
      <c r="E16" s="24">
        <v>12785</v>
      </c>
      <c r="F16" s="25">
        <f t="shared" si="0"/>
        <v>51.34538152610442</v>
      </c>
    </row>
    <row r="17" spans="1:6" s="4" customFormat="1" ht="12.75">
      <c r="A17" s="22" t="s">
        <v>57</v>
      </c>
      <c r="B17" s="23" t="s">
        <v>58</v>
      </c>
      <c r="C17" s="24">
        <v>6000</v>
      </c>
      <c r="D17" s="24"/>
      <c r="E17" s="24">
        <v>0</v>
      </c>
      <c r="F17" s="25">
        <f t="shared" si="0"/>
        <v>0</v>
      </c>
    </row>
    <row r="18" spans="1:6" s="4" customFormat="1" ht="12" customHeight="1">
      <c r="A18" s="22" t="s">
        <v>22</v>
      </c>
      <c r="B18" s="23" t="s">
        <v>21</v>
      </c>
      <c r="C18" s="24">
        <v>0</v>
      </c>
      <c r="D18" s="24"/>
      <c r="E18" s="24">
        <v>0</v>
      </c>
      <c r="F18" s="25">
        <v>0</v>
      </c>
    </row>
    <row r="19" spans="1:6" s="4" customFormat="1" ht="12" customHeight="1">
      <c r="A19" s="22" t="s">
        <v>105</v>
      </c>
      <c r="B19" s="23" t="s">
        <v>100</v>
      </c>
      <c r="C19" s="24">
        <v>158000</v>
      </c>
      <c r="D19" s="24"/>
      <c r="E19" s="24">
        <v>21924</v>
      </c>
      <c r="F19" s="25">
        <f t="shared" si="0"/>
        <v>13.875949367088609</v>
      </c>
    </row>
    <row r="20" spans="1:6" s="4" customFormat="1" ht="19.5" customHeight="1">
      <c r="A20" s="22" t="s">
        <v>113</v>
      </c>
      <c r="B20" s="23" t="s">
        <v>111</v>
      </c>
      <c r="C20" s="24">
        <v>20000</v>
      </c>
      <c r="D20" s="24"/>
      <c r="E20" s="24">
        <v>3309</v>
      </c>
      <c r="F20" s="25">
        <f t="shared" si="0"/>
        <v>16.545</v>
      </c>
    </row>
    <row r="21" spans="1:6" s="4" customFormat="1" ht="10.5" customHeight="1">
      <c r="A21" s="22" t="s">
        <v>106</v>
      </c>
      <c r="B21" s="23" t="s">
        <v>102</v>
      </c>
      <c r="C21" s="24">
        <v>0</v>
      </c>
      <c r="D21" s="24"/>
      <c r="E21" s="24">
        <v>0</v>
      </c>
      <c r="F21" s="25">
        <v>0</v>
      </c>
    </row>
    <row r="22" spans="1:6" s="4" customFormat="1" ht="9.75" customHeight="1">
      <c r="A22" s="22" t="s">
        <v>107</v>
      </c>
      <c r="B22" s="23" t="s">
        <v>103</v>
      </c>
      <c r="C22" s="24">
        <v>0</v>
      </c>
      <c r="D22" s="24"/>
      <c r="E22" s="24">
        <v>0</v>
      </c>
      <c r="F22" s="25">
        <v>0</v>
      </c>
    </row>
    <row r="23" spans="1:6" s="4" customFormat="1" ht="6.75" customHeight="1">
      <c r="A23" s="26" t="s">
        <v>88</v>
      </c>
      <c r="B23" s="50" t="s">
        <v>87</v>
      </c>
      <c r="C23" s="53">
        <f>C24</f>
        <v>0</v>
      </c>
      <c r="D23" s="53"/>
      <c r="E23" s="53">
        <f>E24</f>
        <v>0</v>
      </c>
      <c r="F23" s="18">
        <v>0</v>
      </c>
    </row>
    <row r="24" spans="1:6" s="4" customFormat="1" ht="6.75" customHeight="1">
      <c r="A24" s="22" t="s">
        <v>20</v>
      </c>
      <c r="B24" s="23" t="s">
        <v>19</v>
      </c>
      <c r="C24" s="24">
        <v>0</v>
      </c>
      <c r="D24" s="24"/>
      <c r="E24" s="24">
        <v>0</v>
      </c>
      <c r="F24" s="25">
        <v>0</v>
      </c>
    </row>
    <row r="25" spans="1:8" ht="12" customHeight="1">
      <c r="A25" s="19" t="s">
        <v>24</v>
      </c>
      <c r="B25" s="20" t="s">
        <v>23</v>
      </c>
      <c r="C25" s="21">
        <f>C26</f>
        <v>200000</v>
      </c>
      <c r="D25" s="21">
        <f>D26</f>
        <v>0</v>
      </c>
      <c r="E25" s="21">
        <f>E26</f>
        <v>0</v>
      </c>
      <c r="F25" s="18">
        <v>0</v>
      </c>
      <c r="G25" s="2"/>
      <c r="H25" s="2"/>
    </row>
    <row r="26" spans="1:6" s="4" customFormat="1" ht="13.5" customHeight="1">
      <c r="A26" s="22" t="s">
        <v>20</v>
      </c>
      <c r="B26" s="23" t="s">
        <v>19</v>
      </c>
      <c r="C26" s="24">
        <v>200000</v>
      </c>
      <c r="D26" s="24">
        <v>0</v>
      </c>
      <c r="E26" s="24">
        <v>0</v>
      </c>
      <c r="F26" s="25">
        <v>0</v>
      </c>
    </row>
    <row r="27" spans="1:8" ht="15.75">
      <c r="A27" s="19" t="s">
        <v>64</v>
      </c>
      <c r="B27" s="20" t="s">
        <v>65</v>
      </c>
      <c r="C27" s="21">
        <f>C28+C29+C31+C30</f>
        <v>18100</v>
      </c>
      <c r="D27" s="21">
        <f>D28+D29+D31+D30</f>
        <v>0</v>
      </c>
      <c r="E27" s="21">
        <f>E28+E29+E31+E30</f>
        <v>17941</v>
      </c>
      <c r="F27" s="18">
        <f>E27/C27*100</f>
        <v>99.12154696132596</v>
      </c>
      <c r="G27" s="2"/>
      <c r="H27" s="2"/>
    </row>
    <row r="28" spans="1:6" s="4" customFormat="1" ht="9" customHeight="1">
      <c r="A28" s="22" t="s">
        <v>16</v>
      </c>
      <c r="B28" s="23" t="s">
        <v>15</v>
      </c>
      <c r="C28" s="24">
        <v>0</v>
      </c>
      <c r="D28" s="24"/>
      <c r="E28" s="24">
        <v>0</v>
      </c>
      <c r="F28" s="25">
        <v>0</v>
      </c>
    </row>
    <row r="29" spans="1:6" s="4" customFormat="1" ht="8.25" customHeight="1">
      <c r="A29" s="22" t="s">
        <v>18</v>
      </c>
      <c r="B29" s="23" t="s">
        <v>17</v>
      </c>
      <c r="C29" s="24">
        <v>0</v>
      </c>
      <c r="D29" s="24"/>
      <c r="E29" s="24">
        <v>0</v>
      </c>
      <c r="F29" s="25">
        <v>0</v>
      </c>
    </row>
    <row r="30" spans="1:6" s="4" customFormat="1" ht="12.75">
      <c r="A30" s="22" t="s">
        <v>20</v>
      </c>
      <c r="B30" s="23" t="s">
        <v>19</v>
      </c>
      <c r="C30" s="24">
        <v>18100</v>
      </c>
      <c r="D30" s="24"/>
      <c r="E30" s="24">
        <v>17941</v>
      </c>
      <c r="F30" s="25">
        <f>E30/C30*100</f>
        <v>99.12154696132596</v>
      </c>
    </row>
    <row r="31" spans="1:6" s="4" customFormat="1" ht="7.5" customHeight="1">
      <c r="A31" s="22" t="s">
        <v>57</v>
      </c>
      <c r="B31" s="23" t="s">
        <v>58</v>
      </c>
      <c r="C31" s="24">
        <v>0</v>
      </c>
      <c r="D31" s="24"/>
      <c r="E31" s="24">
        <v>0</v>
      </c>
      <c r="F31" s="25">
        <v>0</v>
      </c>
    </row>
    <row r="32" spans="1:6" s="5" customFormat="1" ht="18.75">
      <c r="A32" s="15" t="s">
        <v>28</v>
      </c>
      <c r="B32" s="16" t="s">
        <v>27</v>
      </c>
      <c r="C32" s="17">
        <f>C33</f>
        <v>359508</v>
      </c>
      <c r="D32" s="17">
        <f>D33</f>
        <v>0</v>
      </c>
      <c r="E32" s="17">
        <f>E33</f>
        <v>92880.45000000001</v>
      </c>
      <c r="F32" s="18">
        <f aca="true" t="shared" si="1" ref="F32:F39">E32/C32*100</f>
        <v>25.83543342568177</v>
      </c>
    </row>
    <row r="33" spans="1:8" ht="15.75">
      <c r="A33" s="19" t="s">
        <v>26</v>
      </c>
      <c r="B33" s="20" t="s">
        <v>25</v>
      </c>
      <c r="C33" s="21">
        <f>C34+C35+C36+C37+C38+C39+C40</f>
        <v>359508</v>
      </c>
      <c r="D33" s="21">
        <f>D34+D36+D37+D35+D38+D40+D39</f>
        <v>0</v>
      </c>
      <c r="E33" s="21">
        <f>E34+E36+E37+E35+E38+E40+E39</f>
        <v>92880.45000000001</v>
      </c>
      <c r="F33" s="18">
        <f t="shared" si="1"/>
        <v>25.83543342568177</v>
      </c>
      <c r="G33" s="2"/>
      <c r="H33" s="2"/>
    </row>
    <row r="34" spans="1:6" s="4" customFormat="1" ht="12.75">
      <c r="A34" s="22" t="s">
        <v>8</v>
      </c>
      <c r="B34" s="23" t="s">
        <v>5</v>
      </c>
      <c r="C34" s="24">
        <v>269520</v>
      </c>
      <c r="D34" s="24"/>
      <c r="E34" s="24">
        <v>71168</v>
      </c>
      <c r="F34" s="25">
        <f t="shared" si="1"/>
        <v>26.405461561294153</v>
      </c>
    </row>
    <row r="35" spans="1:6" s="4" customFormat="1" ht="12.75">
      <c r="A35" s="22" t="s">
        <v>73</v>
      </c>
      <c r="B35" s="23" t="s">
        <v>72</v>
      </c>
      <c r="C35" s="24">
        <v>0</v>
      </c>
      <c r="D35" s="24"/>
      <c r="E35" s="24">
        <v>0</v>
      </c>
      <c r="F35" s="25">
        <v>0</v>
      </c>
    </row>
    <row r="36" spans="1:7" s="4" customFormat="1" ht="12.75">
      <c r="A36" s="22" t="s">
        <v>12</v>
      </c>
      <c r="B36" s="23" t="s">
        <v>11</v>
      </c>
      <c r="C36" s="24">
        <v>81760</v>
      </c>
      <c r="D36" s="24"/>
      <c r="E36" s="24">
        <v>19076.74</v>
      </c>
      <c r="F36" s="25">
        <f t="shared" si="1"/>
        <v>23.332607632093936</v>
      </c>
      <c r="G36" s="11"/>
    </row>
    <row r="37" spans="1:6" s="4" customFormat="1" ht="12.75">
      <c r="A37" s="22" t="s">
        <v>14</v>
      </c>
      <c r="B37" s="23" t="s">
        <v>13</v>
      </c>
      <c r="C37" s="24">
        <v>2228</v>
      </c>
      <c r="D37" s="24"/>
      <c r="E37" s="24">
        <v>723.16</v>
      </c>
      <c r="F37" s="25">
        <f t="shared" si="1"/>
        <v>32.45780969479354</v>
      </c>
    </row>
    <row r="38" spans="1:6" s="4" customFormat="1" ht="12.75" customHeight="1">
      <c r="A38" s="22" t="s">
        <v>18</v>
      </c>
      <c r="B38" s="23" t="s">
        <v>17</v>
      </c>
      <c r="C38" s="24">
        <v>4800</v>
      </c>
      <c r="D38" s="24"/>
      <c r="E38" s="24">
        <v>800</v>
      </c>
      <c r="F38" s="25">
        <f t="shared" si="1"/>
        <v>16.666666666666664</v>
      </c>
    </row>
    <row r="39" spans="1:6" s="4" customFormat="1" ht="11.25" customHeight="1">
      <c r="A39" s="22" t="s">
        <v>119</v>
      </c>
      <c r="B39" s="23" t="s">
        <v>118</v>
      </c>
      <c r="C39" s="24">
        <v>1200</v>
      </c>
      <c r="D39" s="24"/>
      <c r="E39" s="24">
        <v>1112.55</v>
      </c>
      <c r="F39" s="25">
        <f t="shared" si="1"/>
        <v>92.71249999999999</v>
      </c>
    </row>
    <row r="40" spans="1:6" s="4" customFormat="1" ht="5.25" customHeight="1">
      <c r="A40" s="22" t="s">
        <v>22</v>
      </c>
      <c r="B40" s="23" t="s">
        <v>21</v>
      </c>
      <c r="C40" s="24">
        <v>0</v>
      </c>
      <c r="D40" s="24"/>
      <c r="E40" s="24">
        <v>0</v>
      </c>
      <c r="F40" s="25">
        <v>0</v>
      </c>
    </row>
    <row r="41" spans="1:6" s="5" customFormat="1" ht="23.25">
      <c r="A41" s="15" t="s">
        <v>34</v>
      </c>
      <c r="B41" s="16" t="s">
        <v>33</v>
      </c>
      <c r="C41" s="17">
        <f>C46+C42</f>
        <v>120000</v>
      </c>
      <c r="D41" s="17">
        <f>D46</f>
        <v>0</v>
      </c>
      <c r="E41" s="17">
        <f>E46+E42</f>
        <v>37346.3</v>
      </c>
      <c r="F41" s="18">
        <f aca="true" t="shared" si="2" ref="F41:F53">E41/C41*100</f>
        <v>31.12191666666667</v>
      </c>
    </row>
    <row r="42" spans="1:6" s="5" customFormat="1" ht="32.25" customHeight="1">
      <c r="A42" s="41" t="s">
        <v>90</v>
      </c>
      <c r="B42" s="44" t="s">
        <v>89</v>
      </c>
      <c r="C42" s="49">
        <f>C44+C45+C43</f>
        <v>110000</v>
      </c>
      <c r="D42" s="49">
        <f>D44+D45+D43</f>
        <v>0</v>
      </c>
      <c r="E42" s="49">
        <f>E44+E45+E43</f>
        <v>37346.3</v>
      </c>
      <c r="F42" s="18">
        <f t="shared" si="2"/>
        <v>33.95118181818182</v>
      </c>
    </row>
    <row r="43" spans="1:6" s="4" customFormat="1" ht="12.75">
      <c r="A43" s="22" t="s">
        <v>14</v>
      </c>
      <c r="B43" s="23" t="s">
        <v>13</v>
      </c>
      <c r="C43" s="24">
        <v>4650</v>
      </c>
      <c r="D43" s="24"/>
      <c r="E43" s="24">
        <v>2596.3</v>
      </c>
      <c r="F43" s="25">
        <f t="shared" si="2"/>
        <v>55.834408602150546</v>
      </c>
    </row>
    <row r="44" spans="1:6" s="5" customFormat="1" ht="14.25" customHeight="1">
      <c r="A44" s="22" t="s">
        <v>16</v>
      </c>
      <c r="B44" s="39" t="s">
        <v>15</v>
      </c>
      <c r="C44" s="47">
        <v>98600</v>
      </c>
      <c r="D44" s="47"/>
      <c r="E44" s="47">
        <v>28000</v>
      </c>
      <c r="F44" s="46">
        <f t="shared" si="2"/>
        <v>28.397565922920894</v>
      </c>
    </row>
    <row r="45" spans="1:6" s="5" customFormat="1" ht="12" customHeight="1">
      <c r="A45" s="22" t="s">
        <v>18</v>
      </c>
      <c r="B45" s="39" t="s">
        <v>17</v>
      </c>
      <c r="C45" s="47">
        <v>6750</v>
      </c>
      <c r="D45" s="47"/>
      <c r="E45" s="47">
        <v>6750</v>
      </c>
      <c r="F45" s="46">
        <f t="shared" si="2"/>
        <v>100</v>
      </c>
    </row>
    <row r="46" spans="1:8" ht="14.25" customHeight="1">
      <c r="A46" s="19" t="s">
        <v>32</v>
      </c>
      <c r="B46" s="20" t="s">
        <v>31</v>
      </c>
      <c r="C46" s="21">
        <f>C47</f>
        <v>10000</v>
      </c>
      <c r="D46" s="21">
        <f>D47</f>
        <v>0</v>
      </c>
      <c r="E46" s="21">
        <f>E47</f>
        <v>0</v>
      </c>
      <c r="F46" s="18">
        <v>0</v>
      </c>
      <c r="G46" s="2"/>
      <c r="H46" s="2"/>
    </row>
    <row r="47" spans="1:6" s="4" customFormat="1" ht="14.25" customHeight="1">
      <c r="A47" s="22" t="s">
        <v>22</v>
      </c>
      <c r="B47" s="23" t="s">
        <v>21</v>
      </c>
      <c r="C47" s="24">
        <v>10000</v>
      </c>
      <c r="D47" s="24"/>
      <c r="E47" s="24">
        <v>0</v>
      </c>
      <c r="F47" s="25">
        <v>0</v>
      </c>
    </row>
    <row r="48" spans="1:6" s="5" customFormat="1" ht="18.75">
      <c r="A48" s="15" t="s">
        <v>38</v>
      </c>
      <c r="B48" s="16" t="s">
        <v>37</v>
      </c>
      <c r="C48" s="17">
        <f>C49+C51+C56</f>
        <v>9220996.2</v>
      </c>
      <c r="D48" s="17">
        <f>D49+D51+D56</f>
        <v>293800</v>
      </c>
      <c r="E48" s="17">
        <f>E49+E51+E56</f>
        <v>2353454.01</v>
      </c>
      <c r="F48" s="18">
        <f t="shared" si="2"/>
        <v>25.522773884236067</v>
      </c>
    </row>
    <row r="49" spans="1:6" s="5" customFormat="1" ht="15" customHeight="1">
      <c r="A49" s="26" t="s">
        <v>74</v>
      </c>
      <c r="B49" s="50" t="s">
        <v>75</v>
      </c>
      <c r="C49" s="27">
        <f>C50</f>
        <v>21396.2</v>
      </c>
      <c r="D49" s="27">
        <f>D50</f>
        <v>293800</v>
      </c>
      <c r="E49" s="27">
        <f>E50</f>
        <v>0</v>
      </c>
      <c r="F49" s="18">
        <f>E49/C49*100</f>
        <v>0</v>
      </c>
    </row>
    <row r="50" spans="1:6" s="5" customFormat="1" ht="13.5" customHeight="1">
      <c r="A50" s="22" t="s">
        <v>18</v>
      </c>
      <c r="B50" s="28" t="s">
        <v>17</v>
      </c>
      <c r="C50" s="29">
        <v>21396.2</v>
      </c>
      <c r="D50" s="29">
        <v>293800</v>
      </c>
      <c r="E50" s="29">
        <v>0</v>
      </c>
      <c r="F50" s="25">
        <f>E50/C50*100</f>
        <v>0</v>
      </c>
    </row>
    <row r="51" spans="1:6" s="5" customFormat="1" ht="15" customHeight="1">
      <c r="A51" s="26" t="s">
        <v>68</v>
      </c>
      <c r="B51" s="50" t="s">
        <v>50</v>
      </c>
      <c r="C51" s="27">
        <f>C52+C53+C55+C54</f>
        <v>7321600</v>
      </c>
      <c r="D51" s="27">
        <f>D52+D53+D55+D54</f>
        <v>0</v>
      </c>
      <c r="E51" s="27">
        <f>E52+E53+E55+E54</f>
        <v>2269654.01</v>
      </c>
      <c r="F51" s="18">
        <f t="shared" si="2"/>
        <v>30.999426491477273</v>
      </c>
    </row>
    <row r="52" spans="1:7" s="5" customFormat="1" ht="13.5" customHeight="1">
      <c r="A52" s="22" t="s">
        <v>16</v>
      </c>
      <c r="B52" s="28" t="s">
        <v>15</v>
      </c>
      <c r="C52" s="29">
        <v>7313300</v>
      </c>
      <c r="D52" s="29"/>
      <c r="E52" s="29">
        <v>2261420.46</v>
      </c>
      <c r="F52" s="25">
        <f t="shared" si="2"/>
        <v>30.92202507759835</v>
      </c>
      <c r="G52" s="10"/>
    </row>
    <row r="53" spans="1:7" s="5" customFormat="1" ht="14.25" customHeight="1">
      <c r="A53" s="22" t="s">
        <v>18</v>
      </c>
      <c r="B53" s="23" t="s">
        <v>17</v>
      </c>
      <c r="C53" s="24">
        <v>8300</v>
      </c>
      <c r="D53" s="24"/>
      <c r="E53" s="24">
        <v>8233.55</v>
      </c>
      <c r="F53" s="25">
        <f t="shared" si="2"/>
        <v>99.19939759036144</v>
      </c>
      <c r="G53" s="10"/>
    </row>
    <row r="54" spans="1:7" s="5" customFormat="1" ht="8.25" customHeight="1">
      <c r="A54" s="22" t="s">
        <v>57</v>
      </c>
      <c r="B54" s="23" t="s">
        <v>58</v>
      </c>
      <c r="C54" s="24">
        <v>0</v>
      </c>
      <c r="D54" s="37"/>
      <c r="E54" s="24">
        <v>0</v>
      </c>
      <c r="F54" s="30">
        <v>0</v>
      </c>
      <c r="G54" s="10"/>
    </row>
    <row r="55" spans="1:6" s="4" customFormat="1" ht="9" customHeight="1">
      <c r="A55" s="22" t="s">
        <v>22</v>
      </c>
      <c r="B55" s="23" t="s">
        <v>21</v>
      </c>
      <c r="C55" s="31">
        <v>0</v>
      </c>
      <c r="D55" s="32"/>
      <c r="E55" s="32">
        <v>0</v>
      </c>
      <c r="F55" s="25">
        <v>0</v>
      </c>
    </row>
    <row r="56" spans="1:13" ht="17.25" customHeight="1">
      <c r="A56" s="19" t="s">
        <v>36</v>
      </c>
      <c r="B56" s="20" t="s">
        <v>35</v>
      </c>
      <c r="C56" s="21">
        <f>C57+C59+C58</f>
        <v>1878000</v>
      </c>
      <c r="D56" s="21">
        <f>D57+D59</f>
        <v>0</v>
      </c>
      <c r="E56" s="21">
        <f>E57+E59+E58</f>
        <v>83800</v>
      </c>
      <c r="F56" s="18">
        <f>E56/C56*100</f>
        <v>4.462193823216188</v>
      </c>
      <c r="G56" s="6"/>
      <c r="H56" s="6"/>
      <c r="I56" s="7"/>
      <c r="J56" s="8"/>
      <c r="K56" s="8"/>
      <c r="L56" s="8"/>
      <c r="M56" s="9"/>
    </row>
    <row r="57" spans="1:13" ht="13.5" customHeight="1">
      <c r="A57" s="22" t="s">
        <v>18</v>
      </c>
      <c r="B57" s="23" t="s">
        <v>17</v>
      </c>
      <c r="C57" s="24">
        <v>1874200</v>
      </c>
      <c r="D57" s="24"/>
      <c r="E57" s="24">
        <v>83800</v>
      </c>
      <c r="F57" s="25">
        <f>E57/C57*100</f>
        <v>4.471241062853484</v>
      </c>
      <c r="G57" s="6"/>
      <c r="H57" s="6"/>
      <c r="I57" s="7"/>
      <c r="J57" s="8"/>
      <c r="K57" s="8"/>
      <c r="L57" s="8"/>
      <c r="M57" s="9"/>
    </row>
    <row r="58" spans="1:13" ht="9.75" customHeight="1">
      <c r="A58" s="22" t="s">
        <v>80</v>
      </c>
      <c r="B58" s="23" t="s">
        <v>79</v>
      </c>
      <c r="C58" s="24">
        <v>0</v>
      </c>
      <c r="D58" s="24"/>
      <c r="E58" s="24">
        <v>0</v>
      </c>
      <c r="F58" s="25">
        <v>0</v>
      </c>
      <c r="G58" s="6"/>
      <c r="H58" s="6"/>
      <c r="I58" s="7"/>
      <c r="J58" s="8"/>
      <c r="K58" s="8"/>
      <c r="L58" s="8"/>
      <c r="M58" s="9"/>
    </row>
    <row r="59" spans="1:6" s="4" customFormat="1" ht="12" customHeight="1">
      <c r="A59" s="22" t="s">
        <v>99</v>
      </c>
      <c r="B59" s="23" t="s">
        <v>98</v>
      </c>
      <c r="C59" s="24">
        <v>3800</v>
      </c>
      <c r="D59" s="24"/>
      <c r="E59" s="24">
        <v>0</v>
      </c>
      <c r="F59" s="25">
        <f>E59/C59*100</f>
        <v>0</v>
      </c>
    </row>
    <row r="60" spans="1:6" s="5" customFormat="1" ht="15" customHeight="1">
      <c r="A60" s="15" t="s">
        <v>42</v>
      </c>
      <c r="B60" s="16" t="s">
        <v>41</v>
      </c>
      <c r="C60" s="17">
        <f>C61+C75+C88+C67</f>
        <v>53741012.58</v>
      </c>
      <c r="D60" s="17">
        <f>D61+D75+D88</f>
        <v>0</v>
      </c>
      <c r="E60" s="17">
        <f>E61+E75+E88+E67</f>
        <v>6769636.4</v>
      </c>
      <c r="F60" s="18">
        <f>E60/C60*100</f>
        <v>12.596778651914267</v>
      </c>
    </row>
    <row r="61" spans="1:8" ht="15.75">
      <c r="A61" s="19" t="s">
        <v>59</v>
      </c>
      <c r="B61" s="20" t="s">
        <v>60</v>
      </c>
      <c r="C61" s="21">
        <f>C66+C63+C64+C62+C65</f>
        <v>2688441.61</v>
      </c>
      <c r="D61" s="21">
        <f>D66+D63</f>
        <v>0</v>
      </c>
      <c r="E61" s="21">
        <f>E66+E63+E64+E62+E65</f>
        <v>143041.61</v>
      </c>
      <c r="F61" s="18">
        <f>E61/C61*100</f>
        <v>5.320614346539592</v>
      </c>
      <c r="G61" s="2"/>
      <c r="H61" s="2"/>
    </row>
    <row r="62" spans="1:8" ht="12.75">
      <c r="A62" s="48" t="s">
        <v>16</v>
      </c>
      <c r="B62" s="39" t="s">
        <v>15</v>
      </c>
      <c r="C62" s="40">
        <v>1645400</v>
      </c>
      <c r="D62" s="40"/>
      <c r="E62" s="40">
        <v>0</v>
      </c>
      <c r="F62" s="25">
        <f>E62/C62*100</f>
        <v>0</v>
      </c>
      <c r="G62" s="2"/>
      <c r="H62" s="2"/>
    </row>
    <row r="63" spans="1:8" ht="6.75" customHeight="1">
      <c r="A63" s="22" t="s">
        <v>18</v>
      </c>
      <c r="B63" s="23" t="s">
        <v>17</v>
      </c>
      <c r="C63" s="24">
        <v>0</v>
      </c>
      <c r="D63" s="24"/>
      <c r="E63" s="24">
        <v>0</v>
      </c>
      <c r="F63" s="25">
        <v>0</v>
      </c>
      <c r="G63" s="2"/>
      <c r="H63" s="2"/>
    </row>
    <row r="64" spans="1:8" ht="12" customHeight="1">
      <c r="A64" s="22" t="s">
        <v>121</v>
      </c>
      <c r="B64" s="23" t="s">
        <v>120</v>
      </c>
      <c r="C64" s="24">
        <v>143041.61</v>
      </c>
      <c r="D64" s="24"/>
      <c r="E64" s="24">
        <v>143041.61</v>
      </c>
      <c r="F64" s="25">
        <f>E64/C64*100</f>
        <v>100</v>
      </c>
      <c r="G64" s="2"/>
      <c r="H64" s="2"/>
    </row>
    <row r="65" spans="1:8" ht="6.75" customHeight="1">
      <c r="A65" s="22" t="s">
        <v>94</v>
      </c>
      <c r="B65" s="23" t="s">
        <v>92</v>
      </c>
      <c r="C65" s="24">
        <v>0</v>
      </c>
      <c r="D65" s="24"/>
      <c r="E65" s="24">
        <v>0</v>
      </c>
      <c r="F65" s="25">
        <v>0</v>
      </c>
      <c r="G65" s="2"/>
      <c r="H65" s="2"/>
    </row>
    <row r="66" spans="1:6" s="4" customFormat="1" ht="14.25" customHeight="1">
      <c r="A66" s="22" t="s">
        <v>57</v>
      </c>
      <c r="B66" s="23" t="s">
        <v>58</v>
      </c>
      <c r="C66" s="24">
        <v>900000</v>
      </c>
      <c r="D66" s="24"/>
      <c r="E66" s="24">
        <v>0</v>
      </c>
      <c r="F66" s="25">
        <v>0</v>
      </c>
    </row>
    <row r="67" spans="1:6" s="4" customFormat="1" ht="15.75">
      <c r="A67" s="19" t="s">
        <v>82</v>
      </c>
      <c r="B67" s="20" t="s">
        <v>81</v>
      </c>
      <c r="C67" s="21">
        <f>C70+C68+C74+C71+C69+C73+C72</f>
        <v>33245317.43</v>
      </c>
      <c r="D67" s="21">
        <f>D70+D68+D74+D71+D69+D73+D72</f>
        <v>0</v>
      </c>
      <c r="E67" s="21">
        <f>E70+E68+E74+E71+E69+E73+E72</f>
        <v>4437819.32</v>
      </c>
      <c r="F67" s="18">
        <f>E67/C67*100</f>
        <v>13.348704909628534</v>
      </c>
    </row>
    <row r="68" spans="1:6" s="4" customFormat="1" ht="12" customHeight="1">
      <c r="A68" s="22" t="s">
        <v>30</v>
      </c>
      <c r="B68" s="39" t="s">
        <v>29</v>
      </c>
      <c r="C68" s="40">
        <v>171317.43</v>
      </c>
      <c r="D68" s="40"/>
      <c r="E68" s="40">
        <v>137819.32</v>
      </c>
      <c r="F68" s="51">
        <f>E68/C68*100</f>
        <v>80.44675897834797</v>
      </c>
    </row>
    <row r="69" spans="1:6" s="4" customFormat="1" ht="7.5" customHeight="1">
      <c r="A69" s="48" t="s">
        <v>16</v>
      </c>
      <c r="B69" s="39" t="s">
        <v>15</v>
      </c>
      <c r="C69" s="40">
        <v>0</v>
      </c>
      <c r="D69" s="40"/>
      <c r="E69" s="40">
        <v>0</v>
      </c>
      <c r="F69" s="51">
        <v>0</v>
      </c>
    </row>
    <row r="70" spans="1:6" s="4" customFormat="1" ht="13.5" customHeight="1">
      <c r="A70" s="22" t="s">
        <v>18</v>
      </c>
      <c r="B70" s="23" t="s">
        <v>17</v>
      </c>
      <c r="C70" s="24">
        <v>1000000</v>
      </c>
      <c r="D70" s="24"/>
      <c r="E70" s="24">
        <v>0</v>
      </c>
      <c r="F70" s="25">
        <v>0</v>
      </c>
    </row>
    <row r="71" spans="1:6" s="4" customFormat="1" ht="19.5" customHeight="1">
      <c r="A71" s="22" t="s">
        <v>109</v>
      </c>
      <c r="B71" s="23" t="s">
        <v>108</v>
      </c>
      <c r="C71" s="24">
        <v>3100000</v>
      </c>
      <c r="D71" s="24"/>
      <c r="E71" s="24">
        <v>3100000</v>
      </c>
      <c r="F71" s="25">
        <f>E71/C71*100</f>
        <v>100</v>
      </c>
    </row>
    <row r="72" spans="1:6" s="4" customFormat="1" ht="6.75" customHeight="1">
      <c r="A72" s="22" t="s">
        <v>20</v>
      </c>
      <c r="B72" s="23" t="s">
        <v>19</v>
      </c>
      <c r="C72" s="24">
        <v>0</v>
      </c>
      <c r="D72" s="24"/>
      <c r="E72" s="24">
        <v>0</v>
      </c>
      <c r="F72" s="25">
        <v>0</v>
      </c>
    </row>
    <row r="73" spans="1:6" s="4" customFormat="1" ht="12" customHeight="1">
      <c r="A73" s="22" t="s">
        <v>121</v>
      </c>
      <c r="B73" s="23" t="s">
        <v>120</v>
      </c>
      <c r="C73" s="24">
        <v>1771100</v>
      </c>
      <c r="D73" s="24"/>
      <c r="E73" s="24">
        <v>1200000</v>
      </c>
      <c r="F73" s="25">
        <f>E73/C73*100</f>
        <v>67.75450285133533</v>
      </c>
    </row>
    <row r="74" spans="1:6" s="4" customFormat="1" ht="12.75">
      <c r="A74" s="22" t="s">
        <v>91</v>
      </c>
      <c r="B74" s="23" t="s">
        <v>58</v>
      </c>
      <c r="C74" s="24">
        <v>27202900</v>
      </c>
      <c r="D74" s="24"/>
      <c r="E74" s="24">
        <v>0</v>
      </c>
      <c r="F74" s="25">
        <f>E74/C74*100</f>
        <v>0</v>
      </c>
    </row>
    <row r="75" spans="1:8" ht="15.75">
      <c r="A75" s="19" t="s">
        <v>40</v>
      </c>
      <c r="B75" s="20" t="s">
        <v>39</v>
      </c>
      <c r="C75" s="21">
        <f>C76+C77+C79+C80+C81+C84+C85+C82+C78+C83+C86+C87</f>
        <v>17804353.54</v>
      </c>
      <c r="D75" s="21">
        <f>D76+D77+D79+D80+D81+D84+D85+D82+D78+D83+D86+D87</f>
        <v>0</v>
      </c>
      <c r="E75" s="21">
        <f>E76+E77+E79+E80+E81+E84+E85+E82+E78+E83+E86+E87</f>
        <v>2188775.4699999997</v>
      </c>
      <c r="F75" s="18">
        <f aca="true" t="shared" si="3" ref="F75:F87">E75/C75*100</f>
        <v>12.293484652967635</v>
      </c>
      <c r="G75" s="2"/>
      <c r="H75" s="2"/>
    </row>
    <row r="76" spans="1:6" s="4" customFormat="1" ht="12.75">
      <c r="A76" s="22" t="s">
        <v>8</v>
      </c>
      <c r="B76" s="23" t="s">
        <v>5</v>
      </c>
      <c r="C76" s="24">
        <v>450845</v>
      </c>
      <c r="D76" s="24"/>
      <c r="E76" s="24">
        <v>53361.98</v>
      </c>
      <c r="F76" s="25">
        <f t="shared" si="3"/>
        <v>11.835992414244364</v>
      </c>
    </row>
    <row r="77" spans="1:6" s="4" customFormat="1" ht="12.75">
      <c r="A77" s="22" t="s">
        <v>12</v>
      </c>
      <c r="B77" s="23" t="s">
        <v>11</v>
      </c>
      <c r="C77" s="24">
        <v>136155</v>
      </c>
      <c r="D77" s="24"/>
      <c r="E77" s="24">
        <v>16115.14</v>
      </c>
      <c r="F77" s="25">
        <f t="shared" si="3"/>
        <v>11.835878227020673</v>
      </c>
    </row>
    <row r="78" spans="1:7" s="4" customFormat="1" ht="12.75">
      <c r="A78" s="22" t="s">
        <v>95</v>
      </c>
      <c r="B78" s="23" t="s">
        <v>93</v>
      </c>
      <c r="C78" s="24">
        <v>199800</v>
      </c>
      <c r="D78" s="24"/>
      <c r="E78" s="24">
        <v>199800</v>
      </c>
      <c r="F78" s="25">
        <f t="shared" si="3"/>
        <v>100</v>
      </c>
      <c r="G78" s="34"/>
    </row>
    <row r="79" spans="1:6" s="4" customFormat="1" ht="12.75">
      <c r="A79" s="22" t="s">
        <v>30</v>
      </c>
      <c r="B79" s="23" t="s">
        <v>29</v>
      </c>
      <c r="C79" s="24">
        <v>3000000</v>
      </c>
      <c r="D79" s="24"/>
      <c r="E79" s="24">
        <v>1325207.88</v>
      </c>
      <c r="F79" s="25">
        <f t="shared" si="3"/>
        <v>44.173595999999996</v>
      </c>
    </row>
    <row r="80" spans="1:6" s="4" customFormat="1" ht="12.75">
      <c r="A80" s="22" t="s">
        <v>16</v>
      </c>
      <c r="B80" s="23" t="s">
        <v>15</v>
      </c>
      <c r="C80" s="24">
        <v>12832553.54</v>
      </c>
      <c r="D80" s="24"/>
      <c r="E80" s="24">
        <v>282546.82</v>
      </c>
      <c r="F80" s="25">
        <f t="shared" si="3"/>
        <v>2.2017973205354733</v>
      </c>
    </row>
    <row r="81" spans="1:6" s="4" customFormat="1" ht="12.75">
      <c r="A81" s="22" t="s">
        <v>18</v>
      </c>
      <c r="B81" s="23" t="s">
        <v>17</v>
      </c>
      <c r="C81" s="24">
        <v>500000</v>
      </c>
      <c r="D81" s="24"/>
      <c r="E81" s="24">
        <v>152926.65</v>
      </c>
      <c r="F81" s="25">
        <f>E81/C81*100</f>
        <v>30.58533</v>
      </c>
    </row>
    <row r="82" spans="1:6" s="4" customFormat="1" ht="6.75" customHeight="1">
      <c r="A82" s="22" t="s">
        <v>20</v>
      </c>
      <c r="B82" s="23" t="s">
        <v>19</v>
      </c>
      <c r="C82" s="24">
        <v>0</v>
      </c>
      <c r="D82" s="24"/>
      <c r="E82" s="24">
        <v>0</v>
      </c>
      <c r="F82" s="25">
        <v>0</v>
      </c>
    </row>
    <row r="83" spans="1:6" s="4" customFormat="1" ht="5.25" customHeight="1">
      <c r="A83" s="22" t="s">
        <v>78</v>
      </c>
      <c r="B83" s="23" t="s">
        <v>67</v>
      </c>
      <c r="C83" s="24">
        <v>0</v>
      </c>
      <c r="D83" s="24"/>
      <c r="E83" s="24">
        <v>0</v>
      </c>
      <c r="F83" s="25">
        <v>0</v>
      </c>
    </row>
    <row r="84" spans="1:6" s="4" customFormat="1" ht="12" customHeight="1">
      <c r="A84" s="22" t="s">
        <v>57</v>
      </c>
      <c r="B84" s="23" t="s">
        <v>58</v>
      </c>
      <c r="C84" s="24">
        <v>135000</v>
      </c>
      <c r="D84" s="24"/>
      <c r="E84" s="24">
        <v>99990</v>
      </c>
      <c r="F84" s="25">
        <f>E84/C84*100</f>
        <v>74.06666666666666</v>
      </c>
    </row>
    <row r="85" spans="1:6" s="4" customFormat="1" ht="12.75">
      <c r="A85" s="22" t="s">
        <v>22</v>
      </c>
      <c r="B85" s="23" t="s">
        <v>21</v>
      </c>
      <c r="C85" s="24">
        <v>0</v>
      </c>
      <c r="D85" s="24"/>
      <c r="E85" s="24">
        <v>0</v>
      </c>
      <c r="F85" s="25">
        <v>0</v>
      </c>
    </row>
    <row r="86" spans="1:6" s="4" customFormat="1" ht="12.75">
      <c r="A86" s="22" t="s">
        <v>112</v>
      </c>
      <c r="B86" s="23" t="s">
        <v>110</v>
      </c>
      <c r="C86" s="24">
        <v>200000</v>
      </c>
      <c r="D86" s="24"/>
      <c r="E86" s="24">
        <v>31413</v>
      </c>
      <c r="F86" s="25">
        <f t="shared" si="3"/>
        <v>15.706500000000002</v>
      </c>
    </row>
    <row r="87" spans="1:6" s="4" customFormat="1" ht="21.75" customHeight="1">
      <c r="A87" s="22" t="s">
        <v>113</v>
      </c>
      <c r="B87" s="23" t="s">
        <v>111</v>
      </c>
      <c r="C87" s="24">
        <v>350000</v>
      </c>
      <c r="D87" s="24"/>
      <c r="E87" s="24">
        <v>27414</v>
      </c>
      <c r="F87" s="25">
        <f t="shared" si="3"/>
        <v>7.832571428571429</v>
      </c>
    </row>
    <row r="88" spans="1:8" ht="22.5">
      <c r="A88" s="19" t="s">
        <v>61</v>
      </c>
      <c r="B88" s="20" t="s">
        <v>62</v>
      </c>
      <c r="C88" s="21">
        <f>C89</f>
        <v>2900</v>
      </c>
      <c r="D88" s="21">
        <f>D89</f>
        <v>0</v>
      </c>
      <c r="E88" s="21">
        <f>E89</f>
        <v>0</v>
      </c>
      <c r="F88" s="18">
        <f aca="true" t="shared" si="4" ref="F88:F96">E88/C88*100</f>
        <v>0</v>
      </c>
      <c r="G88" s="2"/>
      <c r="H88" s="2"/>
    </row>
    <row r="89" spans="1:6" s="4" customFormat="1" ht="12.75">
      <c r="A89" s="22" t="s">
        <v>22</v>
      </c>
      <c r="B89" s="23" t="s">
        <v>21</v>
      </c>
      <c r="C89" s="24">
        <v>2900</v>
      </c>
      <c r="D89" s="24"/>
      <c r="E89" s="24">
        <v>0</v>
      </c>
      <c r="F89" s="25">
        <f t="shared" si="4"/>
        <v>0</v>
      </c>
    </row>
    <row r="90" spans="1:6" s="4" customFormat="1" ht="15.75">
      <c r="A90" s="52" t="s">
        <v>85</v>
      </c>
      <c r="B90" s="42" t="s">
        <v>83</v>
      </c>
      <c r="C90" s="43">
        <f>C91</f>
        <v>30000</v>
      </c>
      <c r="D90" s="43"/>
      <c r="E90" s="43">
        <f>E91</f>
        <v>0</v>
      </c>
      <c r="F90" s="18">
        <f>E90/C90*100</f>
        <v>0</v>
      </c>
    </row>
    <row r="91" spans="1:6" s="4" customFormat="1" ht="22.5">
      <c r="A91" s="41" t="s">
        <v>86</v>
      </c>
      <c r="B91" s="44" t="s">
        <v>84</v>
      </c>
      <c r="C91" s="45">
        <f>C92</f>
        <v>30000</v>
      </c>
      <c r="D91" s="45"/>
      <c r="E91" s="45">
        <f>E92</f>
        <v>0</v>
      </c>
      <c r="F91" s="18">
        <f>E91/C91*100</f>
        <v>0</v>
      </c>
    </row>
    <row r="92" spans="1:6" s="4" customFormat="1" ht="12.75">
      <c r="A92" s="22" t="s">
        <v>18</v>
      </c>
      <c r="B92" s="23" t="s">
        <v>17</v>
      </c>
      <c r="C92" s="24">
        <v>30000</v>
      </c>
      <c r="D92" s="24"/>
      <c r="E92" s="24">
        <v>0</v>
      </c>
      <c r="F92" s="25">
        <f>E92/C92*100</f>
        <v>0</v>
      </c>
    </row>
    <row r="93" spans="1:6" s="5" customFormat="1" ht="15" customHeight="1">
      <c r="A93" s="15" t="s">
        <v>46</v>
      </c>
      <c r="B93" s="16" t="s">
        <v>45</v>
      </c>
      <c r="C93" s="17">
        <f>C94+C96</f>
        <v>2155500</v>
      </c>
      <c r="D93" s="17">
        <f>D94+D96</f>
        <v>0</v>
      </c>
      <c r="E93" s="17">
        <f>E94+E96</f>
        <v>710000</v>
      </c>
      <c r="F93" s="18">
        <f t="shared" si="4"/>
        <v>32.9389932730225</v>
      </c>
    </row>
    <row r="94" spans="1:8" ht="12.75" customHeight="1">
      <c r="A94" s="19" t="s">
        <v>44</v>
      </c>
      <c r="B94" s="20" t="s">
        <v>43</v>
      </c>
      <c r="C94" s="21">
        <f>C95</f>
        <v>2129800</v>
      </c>
      <c r="D94" s="21">
        <f>D95</f>
        <v>0</v>
      </c>
      <c r="E94" s="21">
        <f>E95</f>
        <v>707500</v>
      </c>
      <c r="F94" s="18">
        <f t="shared" si="4"/>
        <v>33.21908160390647</v>
      </c>
      <c r="G94" s="2"/>
      <c r="H94" s="2"/>
    </row>
    <row r="95" spans="1:8" ht="15" customHeight="1">
      <c r="A95" s="22" t="s">
        <v>66</v>
      </c>
      <c r="B95" s="23" t="s">
        <v>67</v>
      </c>
      <c r="C95" s="24">
        <v>2129800</v>
      </c>
      <c r="D95" s="24"/>
      <c r="E95" s="24">
        <v>707500</v>
      </c>
      <c r="F95" s="25">
        <f t="shared" si="4"/>
        <v>33.21908160390647</v>
      </c>
      <c r="G95" s="2"/>
      <c r="H95" s="2"/>
    </row>
    <row r="96" spans="1:8" ht="15" customHeight="1">
      <c r="A96" s="19" t="s">
        <v>76</v>
      </c>
      <c r="B96" s="20" t="s">
        <v>77</v>
      </c>
      <c r="C96" s="21">
        <f>C97</f>
        <v>25700</v>
      </c>
      <c r="D96" s="21">
        <f>D97</f>
        <v>0</v>
      </c>
      <c r="E96" s="21">
        <f>E97</f>
        <v>2500</v>
      </c>
      <c r="F96" s="18">
        <f t="shared" si="4"/>
        <v>9.72762645914397</v>
      </c>
      <c r="G96" s="2"/>
      <c r="H96" s="2"/>
    </row>
    <row r="97" spans="1:6" s="4" customFormat="1" ht="22.5">
      <c r="A97" s="22" t="s">
        <v>78</v>
      </c>
      <c r="B97" s="23" t="s">
        <v>67</v>
      </c>
      <c r="C97" s="24">
        <v>25700</v>
      </c>
      <c r="D97" s="24">
        <v>0</v>
      </c>
      <c r="E97" s="24">
        <v>2500</v>
      </c>
      <c r="F97" s="25">
        <f>E97/C97*100</f>
        <v>9.72762645914397</v>
      </c>
    </row>
    <row r="98" spans="1:6" s="5" customFormat="1" ht="10.5" customHeight="1">
      <c r="A98" s="15" t="s">
        <v>54</v>
      </c>
      <c r="B98" s="16" t="s">
        <v>53</v>
      </c>
      <c r="C98" s="17">
        <f>C99+C101</f>
        <v>0</v>
      </c>
      <c r="D98" s="17">
        <f>D99+D101</f>
        <v>0</v>
      </c>
      <c r="E98" s="17">
        <f>E99+E101</f>
        <v>0</v>
      </c>
      <c r="F98" s="18">
        <v>0</v>
      </c>
    </row>
    <row r="99" spans="1:8" ht="9.75" customHeight="1">
      <c r="A99" s="19" t="s">
        <v>51</v>
      </c>
      <c r="B99" s="20" t="s">
        <v>52</v>
      </c>
      <c r="C99" s="21">
        <f aca="true" t="shared" si="5" ref="C99:E101">C100</f>
        <v>0</v>
      </c>
      <c r="D99" s="21">
        <f t="shared" si="5"/>
        <v>0</v>
      </c>
      <c r="E99" s="21">
        <f t="shared" si="5"/>
        <v>0</v>
      </c>
      <c r="F99" s="18">
        <v>0</v>
      </c>
      <c r="G99" s="2"/>
      <c r="H99" s="2"/>
    </row>
    <row r="100" spans="1:6" s="4" customFormat="1" ht="7.5" customHeight="1">
      <c r="A100" s="22" t="s">
        <v>66</v>
      </c>
      <c r="B100" s="23" t="s">
        <v>67</v>
      </c>
      <c r="C100" s="24">
        <v>0</v>
      </c>
      <c r="D100" s="24"/>
      <c r="E100" s="24">
        <v>0</v>
      </c>
      <c r="F100" s="25">
        <v>0</v>
      </c>
    </row>
    <row r="101" spans="1:6" s="4" customFormat="1" ht="6.75" customHeight="1">
      <c r="A101" s="19" t="s">
        <v>71</v>
      </c>
      <c r="B101" s="20" t="s">
        <v>70</v>
      </c>
      <c r="C101" s="21">
        <f t="shared" si="5"/>
        <v>0</v>
      </c>
      <c r="D101" s="21">
        <f t="shared" si="5"/>
        <v>0</v>
      </c>
      <c r="E101" s="21">
        <f t="shared" si="5"/>
        <v>0</v>
      </c>
      <c r="F101" s="21">
        <v>0</v>
      </c>
    </row>
    <row r="102" spans="1:6" s="4" customFormat="1" ht="9" customHeight="1">
      <c r="A102" s="33" t="s">
        <v>55</v>
      </c>
      <c r="B102" s="23" t="s">
        <v>19</v>
      </c>
      <c r="C102" s="24">
        <v>0</v>
      </c>
      <c r="D102" s="24"/>
      <c r="E102" s="24">
        <v>0</v>
      </c>
      <c r="F102" s="25">
        <v>0</v>
      </c>
    </row>
    <row r="103" spans="1:6" s="5" customFormat="1" ht="15.75" customHeight="1">
      <c r="A103" s="15" t="s">
        <v>63</v>
      </c>
      <c r="B103" s="16" t="s">
        <v>49</v>
      </c>
      <c r="C103" s="17">
        <f>C104</f>
        <v>10000</v>
      </c>
      <c r="D103" s="17">
        <f>D104</f>
        <v>0</v>
      </c>
      <c r="E103" s="17">
        <f>E104</f>
        <v>0</v>
      </c>
      <c r="F103" s="18">
        <v>0</v>
      </c>
    </row>
    <row r="104" spans="1:8" ht="12.75" customHeight="1">
      <c r="A104" s="19" t="s">
        <v>48</v>
      </c>
      <c r="B104" s="20" t="s">
        <v>47</v>
      </c>
      <c r="C104" s="21">
        <f>C105+C106</f>
        <v>10000</v>
      </c>
      <c r="D104" s="21">
        <f>D105+D106</f>
        <v>0</v>
      </c>
      <c r="E104" s="21">
        <f>E105+E106</f>
        <v>0</v>
      </c>
      <c r="F104" s="18">
        <v>0</v>
      </c>
      <c r="G104" s="2"/>
      <c r="H104" s="2"/>
    </row>
    <row r="105" spans="1:8" ht="7.5" customHeight="1">
      <c r="A105" s="22" t="s">
        <v>18</v>
      </c>
      <c r="B105" s="23" t="s">
        <v>17</v>
      </c>
      <c r="C105" s="24">
        <v>0</v>
      </c>
      <c r="D105" s="24"/>
      <c r="E105" s="24">
        <v>0</v>
      </c>
      <c r="F105" s="25">
        <v>0</v>
      </c>
      <c r="G105" s="2"/>
      <c r="H105" s="2"/>
    </row>
    <row r="106" spans="1:6" s="4" customFormat="1" ht="20.25" customHeight="1">
      <c r="A106" s="22" t="s">
        <v>115</v>
      </c>
      <c r="B106" s="23" t="s">
        <v>114</v>
      </c>
      <c r="C106" s="24">
        <v>10000</v>
      </c>
      <c r="D106" s="24"/>
      <c r="E106" s="24">
        <v>0</v>
      </c>
      <c r="F106" s="25">
        <v>0</v>
      </c>
    </row>
    <row r="107" spans="1:6" s="4" customFormat="1" ht="15.75">
      <c r="A107" s="34"/>
      <c r="B107" s="35"/>
      <c r="C107" s="36">
        <f>C103+C98+C93+C60+C48+C41+C32+C5+C90</f>
        <v>69743516.78</v>
      </c>
      <c r="D107" s="36">
        <f>D103+D98+D93+D60+D48+D41+D32+D5</f>
        <v>293800</v>
      </c>
      <c r="E107" s="36">
        <f>E103+E98+E93+E60+E48+E41+E32+E5+E90</f>
        <v>10999881.74</v>
      </c>
      <c r="F107" s="18">
        <f>E107/C107*100</f>
        <v>15.771905759639557</v>
      </c>
    </row>
    <row r="108" spans="1:6" s="4" customFormat="1" ht="12.75">
      <c r="A108" s="34"/>
      <c r="B108" s="35"/>
      <c r="C108" s="37"/>
      <c r="D108" s="37"/>
      <c r="E108" s="37"/>
      <c r="F108" s="38"/>
    </row>
    <row r="109" spans="1:6" ht="12.75" hidden="1">
      <c r="A109" s="13"/>
      <c r="B109" s="13"/>
      <c r="C109" s="13"/>
      <c r="D109" s="13"/>
      <c r="E109" s="13"/>
      <c r="F109" s="13"/>
    </row>
    <row r="110" spans="1:6" ht="12.75" hidden="1">
      <c r="A110" s="13"/>
      <c r="B110" s="13"/>
      <c r="C110" s="13"/>
      <c r="D110" s="13"/>
      <c r="E110" s="13"/>
      <c r="F110" s="13"/>
    </row>
    <row r="111" spans="1:6" ht="12.75">
      <c r="A111" s="13" t="s">
        <v>96</v>
      </c>
      <c r="B111" s="13"/>
      <c r="C111" s="13"/>
      <c r="D111" s="13"/>
      <c r="E111" s="13" t="s">
        <v>97</v>
      </c>
      <c r="F111" s="13"/>
    </row>
    <row r="112" spans="1:6" ht="9" customHeight="1">
      <c r="A112" s="13"/>
      <c r="B112" s="13"/>
      <c r="C112" s="13"/>
      <c r="D112" s="13"/>
      <c r="E112" s="13"/>
      <c r="F112" s="13"/>
    </row>
    <row r="113" spans="1:6" ht="12.75">
      <c r="A113" s="13" t="s">
        <v>116</v>
      </c>
      <c r="B113" s="13"/>
      <c r="C113" s="13"/>
      <c r="D113" s="13"/>
      <c r="E113" s="13" t="s">
        <v>117</v>
      </c>
      <c r="F113" s="13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2000" horizontalDpi="600" verticalDpi="600" orientation="portrait" paperSize="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2019-03-04T10:40:03Z</cp:lastPrinted>
  <dcterms:created xsi:type="dcterms:W3CDTF">2005-01-31T11:17:35Z</dcterms:created>
  <dcterms:modified xsi:type="dcterms:W3CDTF">2019-05-07T10:15:12Z</dcterms:modified>
  <cp:category/>
  <cp:version/>
  <cp:contentType/>
  <cp:contentStatus/>
</cp:coreProperties>
</file>