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(1)'!$A$1:$F$113</definedName>
  </definedNames>
  <calcPr fullCalcOnLoad="1"/>
</workbook>
</file>

<file path=xl/sharedStrings.xml><?xml version="1.0" encoding="utf-8"?>
<sst xmlns="http://schemas.openxmlformats.org/spreadsheetml/2006/main" count="216" uniqueCount="121">
  <si>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</si>
  <si>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</si>
  <si>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</si>
  <si>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</si>
  <si>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</si>
  <si>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</si>
  <si>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</si>
  <si>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</si>
  <si>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</si>
  <si>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</si>
  <si>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</si>
  <si>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</si>
  <si>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</si>
  <si>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</si>
  <si>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</si>
  <si>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</si>
  <si>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</si>
  <si>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</si>
  <si>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</si>
  <si>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</si>
  <si>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</si>
  <si>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</si>
  <si>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</si>
  <si>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</si>
  <si>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</si>
  <si>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</si>
  <si>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</si>
  <si>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</si>
  <si>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</si>
  <si>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</si>
  <si>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</si>
  <si>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</si>
  <si>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</si>
  <si>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</si>
  <si>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</si>
  <si>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</si>
  <si>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</si>
  <si>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</si>
  <si>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</si>
  <si>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</si>
  <si>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</si>
  <si>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</si>
  <si>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</si>
  <si>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</si>
  <si>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</si>
  <si>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</si>
  <si>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</si>
  <si>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1101</t>
  </si>
  <si>
    <t>Физическая культура</t>
  </si>
  <si>
    <t>1100</t>
  </si>
  <si>
    <t>0409</t>
  </si>
  <si>
    <t>Социальное обеспечение населения</t>
  </si>
  <si>
    <t>1003</t>
  </si>
  <si>
    <t>1000</t>
  </si>
  <si>
    <t>СОЦИАЛЬНАЯ ПОЛИКА</t>
  </si>
  <si>
    <t>Пособия по сосциальной помощи населению</t>
  </si>
  <si>
    <t>Мариинско-Посадского городского поселения</t>
  </si>
  <si>
    <t>Увеличение стоимости основных средств</t>
  </si>
  <si>
    <t>310</t>
  </si>
  <si>
    <t>Жилищное хозяйство</t>
  </si>
  <si>
    <t>0501</t>
  </si>
  <si>
    <t>Другие вопросы в области жилищно-коммунального хозяйства</t>
  </si>
  <si>
    <t>0505</t>
  </si>
  <si>
    <t>ФИЗИЧЕСКАЯ КУЛЬТУРА И СПОРТ</t>
  </si>
  <si>
    <t>Другие общегосударственные вопросы</t>
  </si>
  <si>
    <t>0113</t>
  </si>
  <si>
    <t>Перечисоения другим бюджетам бюджетной системы РФ</t>
  </si>
  <si>
    <t>251</t>
  </si>
  <si>
    <t>Дорожное хозяйство (дорожные фонды)</t>
  </si>
  <si>
    <t>% исп.к год.плану</t>
  </si>
  <si>
    <t>1006</t>
  </si>
  <si>
    <t>Другие вопросы в области социальной политики</t>
  </si>
  <si>
    <t>212</t>
  </si>
  <si>
    <t>Прочие выплаты</t>
  </si>
  <si>
    <t>Сельское хозяйство и рыболовство</t>
  </si>
  <si>
    <t>0405</t>
  </si>
  <si>
    <t>Другие вопросы в области культуры, кинематографии</t>
  </si>
  <si>
    <t>0804</t>
  </si>
  <si>
    <t>Перечисления другим бюджетам бюджетной системы Российской Федерации</t>
  </si>
  <si>
    <t>242</t>
  </si>
  <si>
    <t>Безвозмездные перечисления организациям, за исключением государственных и муниципальных организаций</t>
  </si>
  <si>
    <t>0502</t>
  </si>
  <si>
    <t>Коммунальное хозяйство</t>
  </si>
  <si>
    <t>0600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</si>
  <si>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</si>
  <si>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</si>
  <si>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</si>
  <si>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0107</t>
  </si>
  <si>
    <t>Обеспечение проведения выборов и референдумов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</si>
  <si>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</si>
  <si>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</si>
  <si>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стоимосим основных средств</t>
  </si>
  <si>
    <t>296</t>
  </si>
  <si>
    <t>222</t>
  </si>
  <si>
    <t>Иные расходы</t>
  </si>
  <si>
    <t>Транспортные услуги</t>
  </si>
  <si>
    <t>Начальник финансового отдела</t>
  </si>
  <si>
    <t>С.А. Иванова</t>
  </si>
  <si>
    <t>291</t>
  </si>
  <si>
    <t>Налоги, пошлины и сборы</t>
  </si>
  <si>
    <t>343</t>
  </si>
  <si>
    <t>227</t>
  </si>
  <si>
    <t>Страхование</t>
  </si>
  <si>
    <t>Увеличение стоимости горюче-смазочных материалов</t>
  </si>
  <si>
    <t>244</t>
  </si>
  <si>
    <t>Безвозмездные перечисления нефинансовым организациям государственного сектора на производство</t>
  </si>
  <si>
    <t>344</t>
  </si>
  <si>
    <t>346</t>
  </si>
  <si>
    <t>Увеличение стоимости строительных материалов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</si>
  <si>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</si>
  <si>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</si>
  <si>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</si>
  <si>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Исп. Ведущий специалист-эксперт</t>
  </si>
  <si>
    <t>И.С.Лебедева</t>
  </si>
  <si>
    <t>266</t>
  </si>
  <si>
    <t>Социальные пособия и компенсации персоналу в денежной форме</t>
  </si>
  <si>
    <t>297</t>
  </si>
  <si>
    <t>Иные выплаты текущего характера организациям</t>
  </si>
  <si>
    <t>Иные выплаты текущего характера физическим лицам</t>
  </si>
  <si>
    <t>224</t>
  </si>
  <si>
    <t>Исполнение бюджета по расходам по состоянию на 01.11.2019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</si>
</sst>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shrinkToFit="1"/>
    </xf>
    <xf numFmtId="17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" fontId="8" fillId="0" borderId="10" xfId="0" applyNumberFormat="1" applyFont="1" applyBorder="1" applyAlignment="1">
      <alignment horizontal="center" vertical="center" wrapText="1" shrinkToFit="1"/>
    </xf>
    <xf numFmtId="49" fontId="9" fillId="34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right" shrinkToFit="1"/>
    </xf>
    <xf numFmtId="172" fontId="7" fillId="0" borderId="10" xfId="0" applyNumberFormat="1" applyFont="1" applyBorder="1" applyAlignment="1">
      <alignment/>
    </xf>
    <xf numFmtId="49" fontId="9" fillId="35" borderId="10" xfId="0" applyNumberFormat="1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4" fontId="7" fillId="35" borderId="10" xfId="0" applyNumberFormat="1" applyFont="1" applyFill="1" applyBorder="1" applyAlignment="1">
      <alignment shrinkToFit="1"/>
    </xf>
    <xf numFmtId="49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Fill="1" applyBorder="1" applyAlignment="1">
      <alignment shrinkToFit="1"/>
    </xf>
    <xf numFmtId="172" fontId="12" fillId="0" borderId="10" xfId="0" applyNumberFormat="1" applyFont="1" applyBorder="1" applyAlignment="1">
      <alignment/>
    </xf>
    <xf numFmtId="49" fontId="9" fillId="36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Fill="1" applyBorder="1" applyAlignment="1">
      <alignment horizontal="right" shrinkToFit="1"/>
    </xf>
    <xf numFmtId="172" fontId="6" fillId="0" borderId="10" xfId="0" applyNumberFormat="1" applyFont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49" fontId="13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" fontId="7" fillId="6" borderId="10" xfId="0" applyNumberFormat="1" applyFont="1" applyFill="1" applyBorder="1" applyAlignment="1">
      <alignment shrinkToFit="1"/>
    </xf>
    <xf numFmtId="4" fontId="12" fillId="0" borderId="0" xfId="0" applyNumberFormat="1" applyFont="1" applyFill="1" applyBorder="1" applyAlignment="1">
      <alignment shrinkToFit="1"/>
    </xf>
    <xf numFmtId="172" fontId="12" fillId="0" borderId="0" xfId="0" applyNumberFormat="1" applyFont="1" applyBorder="1" applyAlignment="1">
      <alignment/>
    </xf>
    <xf numFmtId="49" fontId="12" fillId="33" borderId="10" xfId="0" applyNumberFormat="1" applyFont="1" applyFill="1" applyBorder="1" applyAlignment="1">
      <alignment horizontal="center" wrapText="1"/>
    </xf>
    <xf numFmtId="4" fontId="12" fillId="33" borderId="10" xfId="0" applyNumberFormat="1" applyFont="1" applyFill="1" applyBorder="1" applyAlignment="1">
      <alignment shrinkToFit="1"/>
    </xf>
    <xf numFmtId="49" fontId="9" fillId="37" borderId="10" xfId="0" applyNumberFormat="1" applyFont="1" applyFill="1" applyBorder="1" applyAlignment="1">
      <alignment horizontal="left" wrapText="1"/>
    </xf>
    <xf numFmtId="49" fontId="7" fillId="38" borderId="10" xfId="0" applyNumberFormat="1" applyFont="1" applyFill="1" applyBorder="1" applyAlignment="1">
      <alignment horizontal="center" wrapText="1"/>
    </xf>
    <xf numFmtId="4" fontId="7" fillId="38" borderId="10" xfId="0" applyNumberFormat="1" applyFont="1" applyFill="1" applyBorder="1" applyAlignment="1">
      <alignment shrinkToFi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14" fillId="0" borderId="10" xfId="0" applyNumberFormat="1" applyFont="1" applyBorder="1" applyAlignment="1">
      <alignment/>
    </xf>
    <xf numFmtId="4" fontId="12" fillId="33" borderId="10" xfId="0" applyNumberFormat="1" applyFont="1" applyFill="1" applyBorder="1" applyAlignment="1">
      <alignment horizontal="right" shrinkToFit="1"/>
    </xf>
    <xf numFmtId="49" fontId="14" fillId="33" borderId="10" xfId="0" applyNumberFormat="1" applyFont="1" applyFill="1" applyBorder="1" applyAlignment="1">
      <alignment horizontal="left" wrapText="1"/>
    </xf>
    <xf numFmtId="4" fontId="7" fillId="37" borderId="10" xfId="0" applyNumberFormat="1" applyFont="1" applyFill="1" applyBorder="1" applyAlignment="1">
      <alignment horizontal="right" shrinkToFit="1"/>
    </xf>
    <xf numFmtId="49" fontId="7" fillId="36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left" wrapText="1"/>
    </xf>
    <xf numFmtId="4" fontId="7" fillId="36" borderId="10" xfId="0" applyNumberFormat="1" applyFont="1" applyFill="1" applyBorder="1" applyAlignment="1">
      <alignment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PageLayoutView="0" workbookViewId="0" topLeftCell="A1">
      <selection activeCell="F81" sqref="F81:F82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8.7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54" t="s">
        <v>120</v>
      </c>
      <c r="B1" s="54"/>
      <c r="C1" s="54"/>
      <c r="D1" s="54"/>
      <c r="E1" s="54"/>
      <c r="F1" s="54"/>
    </row>
    <row r="2" spans="1:9" ht="15.75">
      <c r="A2" s="55" t="s">
        <v>56</v>
      </c>
      <c r="B2" s="55"/>
      <c r="C2" s="55"/>
      <c r="D2" s="55"/>
      <c r="E2" s="55"/>
      <c r="F2" s="55"/>
      <c r="G2" s="1"/>
      <c r="H2" s="1"/>
      <c r="I2" s="1"/>
    </row>
    <row r="3" spans="1:6" ht="12.75">
      <c r="A3" s="13"/>
      <c r="B3" s="13"/>
      <c r="C3" s="13"/>
      <c r="D3" s="13"/>
      <c r="E3" s="13"/>
      <c r="F3" s="13"/>
    </row>
    <row r="4" spans="1:8" ht="22.5">
      <c r="A4" s="14" t="s">
        <v>3</v>
      </c>
      <c r="B4" s="14" t="s">
        <v>4</v>
      </c>
      <c r="C4" s="14" t="s">
        <v>1</v>
      </c>
      <c r="D4" s="14" t="s">
        <v>0</v>
      </c>
      <c r="E4" s="14" t="s">
        <v>2</v>
      </c>
      <c r="F4" s="14" t="s">
        <v>69</v>
      </c>
      <c r="G4" s="3"/>
      <c r="H4" s="3"/>
    </row>
    <row r="5" spans="1:6" s="5" customFormat="1" ht="18.75">
      <c r="A5" s="15" t="s">
        <v>10</v>
      </c>
      <c r="B5" s="16" t="s">
        <v>9</v>
      </c>
      <c r="C5" s="17">
        <f>C6+C22+C24+C20</f>
        <v>4106500</v>
      </c>
      <c r="D5" s="17">
        <f>D6+D22+D24+D20</f>
        <v>0</v>
      </c>
      <c r="E5" s="17">
        <f>E6+E22+E24+E20</f>
        <v>2844184.8</v>
      </c>
      <c r="F5" s="18">
        <f>E5/C5*100</f>
        <v>69.26055765250213</v>
      </c>
    </row>
    <row r="6" spans="1:8" ht="43.5">
      <c r="A6" s="19" t="s">
        <v>7</v>
      </c>
      <c r="B6" s="20" t="s">
        <v>6</v>
      </c>
      <c r="C6" s="21">
        <f>C7+C8+C9+C10+C11+C12+C13+C14+C16+C17+C18+C19+C15</f>
        <v>3888400</v>
      </c>
      <c r="D6" s="21">
        <f>D7+D8+D9+D10+D11+D12+D13+D14+D16+D17+D18+D19+D15</f>
        <v>0</v>
      </c>
      <c r="E6" s="21">
        <f>E7+E8+E9+E10+E11+E12+E13+E14+E16+E17+E18+E19+E15</f>
        <v>2826243.8</v>
      </c>
      <c r="F6" s="18">
        <f>E6/C6*100</f>
        <v>72.68397798580392</v>
      </c>
      <c r="G6" s="2"/>
      <c r="H6" s="2"/>
    </row>
    <row r="7" spans="1:6" s="4" customFormat="1" ht="12.75">
      <c r="A7" s="22" t="s">
        <v>8</v>
      </c>
      <c r="B7" s="23" t="s">
        <v>5</v>
      </c>
      <c r="C7" s="24">
        <v>2616300</v>
      </c>
      <c r="D7" s="24"/>
      <c r="E7" s="24">
        <v>1969821.18</v>
      </c>
      <c r="F7" s="25">
        <f>E7/C7*100</f>
        <v>75.29034055727554</v>
      </c>
    </row>
    <row r="8" spans="1:6" s="4" customFormat="1" ht="12.75">
      <c r="A8" s="22" t="s">
        <v>73</v>
      </c>
      <c r="B8" s="23" t="s">
        <v>72</v>
      </c>
      <c r="C8" s="24">
        <v>3300</v>
      </c>
      <c r="D8" s="24"/>
      <c r="E8" s="24">
        <v>0</v>
      </c>
      <c r="F8" s="25">
        <v>0</v>
      </c>
    </row>
    <row r="9" spans="1:6" s="4" customFormat="1" ht="12.75">
      <c r="A9" s="22" t="s">
        <v>12</v>
      </c>
      <c r="B9" s="23" t="s">
        <v>11</v>
      </c>
      <c r="C9" s="24">
        <v>797200</v>
      </c>
      <c r="D9" s="24"/>
      <c r="E9" s="24">
        <v>547756.66</v>
      </c>
      <c r="F9" s="25">
        <f>E9/C9*100</f>
        <v>68.71006773707978</v>
      </c>
    </row>
    <row r="10" spans="1:6" s="4" customFormat="1" ht="12.75">
      <c r="A10" s="22" t="s">
        <v>14</v>
      </c>
      <c r="B10" s="23" t="s">
        <v>13</v>
      </c>
      <c r="C10" s="24">
        <v>27900</v>
      </c>
      <c r="D10" s="24"/>
      <c r="E10" s="24">
        <v>11532.85</v>
      </c>
      <c r="F10" s="25">
        <f aca="true" t="shared" si="0" ref="F10:F19">E10/C10*100</f>
        <v>41.33637992831542</v>
      </c>
    </row>
    <row r="11" spans="1:8" s="4" customFormat="1" ht="8.25" customHeight="1">
      <c r="A11" s="22" t="s">
        <v>30</v>
      </c>
      <c r="B11" s="23" t="s">
        <v>29</v>
      </c>
      <c r="C11" s="24">
        <v>0</v>
      </c>
      <c r="D11" s="24"/>
      <c r="E11" s="24">
        <v>0</v>
      </c>
      <c r="F11" s="25">
        <v>0</v>
      </c>
      <c r="H11" s="12"/>
    </row>
    <row r="12" spans="1:6" s="4" customFormat="1" ht="12.75">
      <c r="A12" s="22" t="s">
        <v>16</v>
      </c>
      <c r="B12" s="23" t="s">
        <v>15</v>
      </c>
      <c r="C12" s="24">
        <v>95136</v>
      </c>
      <c r="D12" s="24"/>
      <c r="E12" s="24">
        <v>79780</v>
      </c>
      <c r="F12" s="25">
        <f t="shared" si="0"/>
        <v>83.85889673730239</v>
      </c>
    </row>
    <row r="13" spans="1:6" s="4" customFormat="1" ht="12.75">
      <c r="A13" s="22" t="s">
        <v>18</v>
      </c>
      <c r="B13" s="23" t="s">
        <v>17</v>
      </c>
      <c r="C13" s="24">
        <v>111073</v>
      </c>
      <c r="D13" s="24"/>
      <c r="E13" s="24">
        <v>66578.26</v>
      </c>
      <c r="F13" s="25">
        <f t="shared" si="0"/>
        <v>59.940993760859975</v>
      </c>
    </row>
    <row r="14" spans="1:6" s="4" customFormat="1" ht="11.25" customHeight="1">
      <c r="A14" s="22" t="s">
        <v>102</v>
      </c>
      <c r="B14" s="23" t="s">
        <v>101</v>
      </c>
      <c r="C14" s="24">
        <v>4000</v>
      </c>
      <c r="D14" s="24"/>
      <c r="E14" s="24">
        <v>2607.9</v>
      </c>
      <c r="F14" s="25">
        <f t="shared" si="0"/>
        <v>65.19749999999999</v>
      </c>
    </row>
    <row r="15" spans="1:6" s="4" customFormat="1" ht="17.25" customHeight="1">
      <c r="A15" s="22" t="s">
        <v>115</v>
      </c>
      <c r="B15" s="23" t="s">
        <v>114</v>
      </c>
      <c r="C15" s="24">
        <v>23300</v>
      </c>
      <c r="D15" s="24"/>
      <c r="E15" s="24">
        <v>11530.27</v>
      </c>
      <c r="F15" s="25">
        <f t="shared" si="0"/>
        <v>49.486137339055794</v>
      </c>
    </row>
    <row r="16" spans="1:6" s="4" customFormat="1" ht="12.75">
      <c r="A16" s="22" t="s">
        <v>99</v>
      </c>
      <c r="B16" s="23" t="s">
        <v>98</v>
      </c>
      <c r="C16" s="24">
        <v>24900</v>
      </c>
      <c r="D16" s="24"/>
      <c r="E16" s="24">
        <v>17785</v>
      </c>
      <c r="F16" s="25">
        <f t="shared" si="0"/>
        <v>71.42570281124499</v>
      </c>
    </row>
    <row r="17" spans="1:6" s="4" customFormat="1" ht="9.75" customHeight="1">
      <c r="A17" s="22" t="s">
        <v>57</v>
      </c>
      <c r="B17" s="23" t="s">
        <v>58</v>
      </c>
      <c r="C17" s="24">
        <v>0</v>
      </c>
      <c r="D17" s="24"/>
      <c r="E17" s="24">
        <v>0</v>
      </c>
      <c r="F17" s="25">
        <v>0</v>
      </c>
    </row>
    <row r="18" spans="1:6" s="4" customFormat="1" ht="12" customHeight="1">
      <c r="A18" s="22" t="s">
        <v>103</v>
      </c>
      <c r="B18" s="23" t="s">
        <v>100</v>
      </c>
      <c r="C18" s="24">
        <v>151500</v>
      </c>
      <c r="D18" s="24"/>
      <c r="E18" s="24">
        <v>85152.68</v>
      </c>
      <c r="F18" s="25">
        <f t="shared" si="0"/>
        <v>56.206389438943894</v>
      </c>
    </row>
    <row r="19" spans="1:6" s="4" customFormat="1" ht="19.5" customHeight="1">
      <c r="A19" s="22" t="s">
        <v>109</v>
      </c>
      <c r="B19" s="23" t="s">
        <v>107</v>
      </c>
      <c r="C19" s="24">
        <v>33791</v>
      </c>
      <c r="D19" s="24"/>
      <c r="E19" s="24">
        <v>33699</v>
      </c>
      <c r="F19" s="25">
        <f t="shared" si="0"/>
        <v>99.72773815513007</v>
      </c>
    </row>
    <row r="20" spans="1:6" s="4" customFormat="1" ht="6.75" customHeight="1">
      <c r="A20" s="26" t="s">
        <v>88</v>
      </c>
      <c r="B20" s="50" t="s">
        <v>87</v>
      </c>
      <c r="C20" s="53">
        <f>C21</f>
        <v>0</v>
      </c>
      <c r="D20" s="53"/>
      <c r="E20" s="53">
        <f>E21</f>
        <v>0</v>
      </c>
      <c r="F20" s="18">
        <v>0</v>
      </c>
    </row>
    <row r="21" spans="1:6" s="4" customFormat="1" ht="6.75" customHeight="1">
      <c r="A21" s="22" t="s">
        <v>20</v>
      </c>
      <c r="B21" s="23" t="s">
        <v>19</v>
      </c>
      <c r="C21" s="24">
        <v>0</v>
      </c>
      <c r="D21" s="24"/>
      <c r="E21" s="24">
        <v>0</v>
      </c>
      <c r="F21" s="25">
        <v>0</v>
      </c>
    </row>
    <row r="22" spans="1:8" ht="12" customHeight="1">
      <c r="A22" s="19" t="s">
        <v>24</v>
      </c>
      <c r="B22" s="20" t="s">
        <v>23</v>
      </c>
      <c r="C22" s="21">
        <f>C23</f>
        <v>200000</v>
      </c>
      <c r="D22" s="21">
        <f>D23</f>
        <v>0</v>
      </c>
      <c r="E22" s="21">
        <f>E23</f>
        <v>0</v>
      </c>
      <c r="F22" s="18">
        <v>0</v>
      </c>
      <c r="G22" s="2"/>
      <c r="H22" s="2"/>
    </row>
    <row r="23" spans="1:6" s="4" customFormat="1" ht="13.5" customHeight="1">
      <c r="A23" s="22" t="s">
        <v>118</v>
      </c>
      <c r="B23" s="23" t="s">
        <v>92</v>
      </c>
      <c r="C23" s="24">
        <v>200000</v>
      </c>
      <c r="D23" s="24">
        <v>0</v>
      </c>
      <c r="E23" s="24">
        <v>0</v>
      </c>
      <c r="F23" s="25">
        <v>0</v>
      </c>
    </row>
    <row r="24" spans="1:8" ht="15.75">
      <c r="A24" s="19" t="s">
        <v>64</v>
      </c>
      <c r="B24" s="20" t="s">
        <v>65</v>
      </c>
      <c r="C24" s="21">
        <f>C25+C26+C28+C27</f>
        <v>18100</v>
      </c>
      <c r="D24" s="21">
        <f>D25+D26+D28+D27</f>
        <v>0</v>
      </c>
      <c r="E24" s="21">
        <f>E25+E26+E28+E27</f>
        <v>17941</v>
      </c>
      <c r="F24" s="18">
        <f>E24/C24*100</f>
        <v>99.12154696132596</v>
      </c>
      <c r="G24" s="2"/>
      <c r="H24" s="2"/>
    </row>
    <row r="25" spans="1:6" s="4" customFormat="1" ht="9" customHeight="1">
      <c r="A25" s="22" t="s">
        <v>16</v>
      </c>
      <c r="B25" s="23" t="s">
        <v>15</v>
      </c>
      <c r="C25" s="24">
        <v>0</v>
      </c>
      <c r="D25" s="24"/>
      <c r="E25" s="24">
        <v>0</v>
      </c>
      <c r="F25" s="25">
        <v>0</v>
      </c>
    </row>
    <row r="26" spans="1:6" s="4" customFormat="1" ht="8.25" customHeight="1">
      <c r="A26" s="22" t="s">
        <v>18</v>
      </c>
      <c r="B26" s="23" t="s">
        <v>17</v>
      </c>
      <c r="C26" s="24">
        <v>0</v>
      </c>
      <c r="D26" s="24"/>
      <c r="E26" s="24">
        <v>0</v>
      </c>
      <c r="F26" s="25">
        <v>0</v>
      </c>
    </row>
    <row r="27" spans="1:6" s="4" customFormat="1" ht="12.75">
      <c r="A27" s="22" t="s">
        <v>117</v>
      </c>
      <c r="B27" s="23" t="s">
        <v>116</v>
      </c>
      <c r="C27" s="24">
        <v>18100</v>
      </c>
      <c r="D27" s="24"/>
      <c r="E27" s="24">
        <v>17941</v>
      </c>
      <c r="F27" s="25">
        <f>E27/C27*100</f>
        <v>99.12154696132596</v>
      </c>
    </row>
    <row r="28" spans="1:6" s="4" customFormat="1" ht="7.5" customHeight="1">
      <c r="A28" s="22" t="s">
        <v>57</v>
      </c>
      <c r="B28" s="23" t="s">
        <v>58</v>
      </c>
      <c r="C28" s="24">
        <v>0</v>
      </c>
      <c r="D28" s="24"/>
      <c r="E28" s="24">
        <v>0</v>
      </c>
      <c r="F28" s="25">
        <v>0</v>
      </c>
    </row>
    <row r="29" spans="1:6" s="5" customFormat="1" ht="18.75">
      <c r="A29" s="15" t="s">
        <v>28</v>
      </c>
      <c r="B29" s="16" t="s">
        <v>27</v>
      </c>
      <c r="C29" s="17">
        <f>C30</f>
        <v>359508</v>
      </c>
      <c r="D29" s="17">
        <f>D30</f>
        <v>0</v>
      </c>
      <c r="E29" s="17">
        <f>E30</f>
        <v>257094.69</v>
      </c>
      <c r="F29" s="18">
        <f aca="true" t="shared" si="1" ref="F29:F36">E29/C29*100</f>
        <v>71.51292599886511</v>
      </c>
    </row>
    <row r="30" spans="1:8" ht="15.75">
      <c r="A30" s="19" t="s">
        <v>26</v>
      </c>
      <c r="B30" s="20" t="s">
        <v>25</v>
      </c>
      <c r="C30" s="21">
        <f>C31+C32+C33+C34+C35+C36+C37</f>
        <v>359508</v>
      </c>
      <c r="D30" s="21">
        <f>D31+D33+D34+D32+D35+D37+D36</f>
        <v>0</v>
      </c>
      <c r="E30" s="21">
        <f>E31+E33+E34+E32+E35+E37+E36</f>
        <v>257094.69</v>
      </c>
      <c r="F30" s="18">
        <f t="shared" si="1"/>
        <v>71.51292599886511</v>
      </c>
      <c r="G30" s="2"/>
      <c r="H30" s="2"/>
    </row>
    <row r="31" spans="1:6" s="4" customFormat="1" ht="12.75">
      <c r="A31" s="22" t="s">
        <v>8</v>
      </c>
      <c r="B31" s="23" t="s">
        <v>5</v>
      </c>
      <c r="C31" s="24">
        <v>269520</v>
      </c>
      <c r="D31" s="24"/>
      <c r="E31" s="24">
        <v>193477.47</v>
      </c>
      <c r="F31" s="25">
        <f t="shared" si="1"/>
        <v>71.78594167408725</v>
      </c>
    </row>
    <row r="32" spans="1:6" s="4" customFormat="1" ht="10.5" customHeight="1">
      <c r="A32" s="22" t="s">
        <v>73</v>
      </c>
      <c r="B32" s="23" t="s">
        <v>72</v>
      </c>
      <c r="C32" s="24">
        <v>0</v>
      </c>
      <c r="D32" s="24"/>
      <c r="E32" s="24">
        <v>0</v>
      </c>
      <c r="F32" s="25">
        <v>0</v>
      </c>
    </row>
    <row r="33" spans="1:7" s="4" customFormat="1" ht="12.75">
      <c r="A33" s="22" t="s">
        <v>12</v>
      </c>
      <c r="B33" s="23" t="s">
        <v>11</v>
      </c>
      <c r="C33" s="24">
        <v>81760</v>
      </c>
      <c r="D33" s="24"/>
      <c r="E33" s="24">
        <v>56316.19</v>
      </c>
      <c r="F33" s="25">
        <f t="shared" si="1"/>
        <v>68.8798801369863</v>
      </c>
      <c r="G33" s="11"/>
    </row>
    <row r="34" spans="1:6" s="4" customFormat="1" ht="12.75">
      <c r="A34" s="22" t="s">
        <v>14</v>
      </c>
      <c r="B34" s="23" t="s">
        <v>13</v>
      </c>
      <c r="C34" s="24">
        <v>2228</v>
      </c>
      <c r="D34" s="24"/>
      <c r="E34" s="24">
        <v>2188.48</v>
      </c>
      <c r="F34" s="25">
        <f t="shared" si="1"/>
        <v>98.2262118491921</v>
      </c>
    </row>
    <row r="35" spans="1:6" s="4" customFormat="1" ht="12.75" customHeight="1">
      <c r="A35" s="22" t="s">
        <v>18</v>
      </c>
      <c r="B35" s="23" t="s">
        <v>17</v>
      </c>
      <c r="C35" s="24">
        <v>4800</v>
      </c>
      <c r="D35" s="24"/>
      <c r="E35" s="24">
        <v>4000</v>
      </c>
      <c r="F35" s="25">
        <f t="shared" si="1"/>
        <v>83.33333333333334</v>
      </c>
    </row>
    <row r="36" spans="1:6" s="4" customFormat="1" ht="11.25" customHeight="1">
      <c r="A36" s="22" t="s">
        <v>115</v>
      </c>
      <c r="B36" s="23" t="s">
        <v>114</v>
      </c>
      <c r="C36" s="24">
        <v>1200</v>
      </c>
      <c r="D36" s="24"/>
      <c r="E36" s="24">
        <v>1112.55</v>
      </c>
      <c r="F36" s="25">
        <f t="shared" si="1"/>
        <v>92.71249999999999</v>
      </c>
    </row>
    <row r="37" spans="1:6" s="4" customFormat="1" ht="5.25" customHeight="1">
      <c r="A37" s="22" t="s">
        <v>22</v>
      </c>
      <c r="B37" s="23" t="s">
        <v>21</v>
      </c>
      <c r="C37" s="24">
        <v>0</v>
      </c>
      <c r="D37" s="24"/>
      <c r="E37" s="24">
        <v>0</v>
      </c>
      <c r="F37" s="25">
        <v>0</v>
      </c>
    </row>
    <row r="38" spans="1:6" s="5" customFormat="1" ht="23.25">
      <c r="A38" s="15" t="s">
        <v>34</v>
      </c>
      <c r="B38" s="16" t="s">
        <v>33</v>
      </c>
      <c r="C38" s="17">
        <f>C43+C39</f>
        <v>120000</v>
      </c>
      <c r="D38" s="17">
        <f>D43</f>
        <v>0</v>
      </c>
      <c r="E38" s="17">
        <f>E43+E39</f>
        <v>80846.3</v>
      </c>
      <c r="F38" s="18">
        <f aca="true" t="shared" si="2" ref="F38:F50">E38/C38*100</f>
        <v>67.37191666666666</v>
      </c>
    </row>
    <row r="39" spans="1:6" s="5" customFormat="1" ht="32.25" customHeight="1">
      <c r="A39" s="41" t="s">
        <v>90</v>
      </c>
      <c r="B39" s="44" t="s">
        <v>89</v>
      </c>
      <c r="C39" s="49">
        <f>C41+C42+C40</f>
        <v>110000</v>
      </c>
      <c r="D39" s="49">
        <f>D41+D42+D40</f>
        <v>0</v>
      </c>
      <c r="E39" s="49">
        <f>E41+E42+E40</f>
        <v>80846.3</v>
      </c>
      <c r="F39" s="18">
        <f t="shared" si="2"/>
        <v>73.49663636363637</v>
      </c>
    </row>
    <row r="40" spans="1:6" s="4" customFormat="1" ht="12.75">
      <c r="A40" s="22" t="s">
        <v>14</v>
      </c>
      <c r="B40" s="23" t="s">
        <v>13</v>
      </c>
      <c r="C40" s="24">
        <v>4650</v>
      </c>
      <c r="D40" s="24"/>
      <c r="E40" s="24">
        <v>2596.3</v>
      </c>
      <c r="F40" s="25">
        <f t="shared" si="2"/>
        <v>55.834408602150546</v>
      </c>
    </row>
    <row r="41" spans="1:6" s="5" customFormat="1" ht="14.25" customHeight="1">
      <c r="A41" s="22" t="s">
        <v>16</v>
      </c>
      <c r="B41" s="39" t="s">
        <v>15</v>
      </c>
      <c r="C41" s="47">
        <v>98600</v>
      </c>
      <c r="D41" s="47"/>
      <c r="E41" s="47">
        <v>71500</v>
      </c>
      <c r="F41" s="46">
        <f t="shared" si="2"/>
        <v>72.51521298174443</v>
      </c>
    </row>
    <row r="42" spans="1:6" s="5" customFormat="1" ht="12" customHeight="1">
      <c r="A42" s="22" t="s">
        <v>18</v>
      </c>
      <c r="B42" s="39" t="s">
        <v>17</v>
      </c>
      <c r="C42" s="47">
        <v>6750</v>
      </c>
      <c r="D42" s="47"/>
      <c r="E42" s="47">
        <v>6750</v>
      </c>
      <c r="F42" s="46">
        <f t="shared" si="2"/>
        <v>100</v>
      </c>
    </row>
    <row r="43" spans="1:8" ht="14.25" customHeight="1">
      <c r="A43" s="19" t="s">
        <v>32</v>
      </c>
      <c r="B43" s="20" t="s">
        <v>31</v>
      </c>
      <c r="C43" s="21">
        <f>C44</f>
        <v>10000</v>
      </c>
      <c r="D43" s="21">
        <f>D44</f>
        <v>0</v>
      </c>
      <c r="E43" s="21">
        <f>E44</f>
        <v>0</v>
      </c>
      <c r="F43" s="18">
        <v>0</v>
      </c>
      <c r="G43" s="2"/>
      <c r="H43" s="2"/>
    </row>
    <row r="44" spans="1:6" s="4" customFormat="1" ht="18.75" customHeight="1">
      <c r="A44" s="22" t="s">
        <v>109</v>
      </c>
      <c r="B44" s="23" t="s">
        <v>107</v>
      </c>
      <c r="C44" s="24">
        <v>10000</v>
      </c>
      <c r="D44" s="24"/>
      <c r="E44" s="24">
        <v>0</v>
      </c>
      <c r="F44" s="25">
        <v>0</v>
      </c>
    </row>
    <row r="45" spans="1:6" s="5" customFormat="1" ht="18.75">
      <c r="A45" s="15" t="s">
        <v>38</v>
      </c>
      <c r="B45" s="16" t="s">
        <v>37</v>
      </c>
      <c r="C45" s="17">
        <f>C46+C48+C53</f>
        <v>9073126.7</v>
      </c>
      <c r="D45" s="17">
        <f>D46+D48+D53</f>
        <v>293800</v>
      </c>
      <c r="E45" s="17">
        <f>E46+E48+E53</f>
        <v>6445382.97</v>
      </c>
      <c r="F45" s="18">
        <f t="shared" si="2"/>
        <v>71.03816780162455</v>
      </c>
    </row>
    <row r="46" spans="1:6" s="5" customFormat="1" ht="15" customHeight="1">
      <c r="A46" s="26" t="s">
        <v>74</v>
      </c>
      <c r="B46" s="50" t="s">
        <v>75</v>
      </c>
      <c r="C46" s="27">
        <f>C47</f>
        <v>21396.2</v>
      </c>
      <c r="D46" s="27">
        <f>D47</f>
        <v>293800</v>
      </c>
      <c r="E46" s="27">
        <f>E47</f>
        <v>185.6</v>
      </c>
      <c r="F46" s="18">
        <f>E46/C46*100</f>
        <v>0.8674437516942259</v>
      </c>
    </row>
    <row r="47" spans="1:6" s="5" customFormat="1" ht="13.5" customHeight="1">
      <c r="A47" s="22" t="s">
        <v>18</v>
      </c>
      <c r="B47" s="28" t="s">
        <v>17</v>
      </c>
      <c r="C47" s="29">
        <v>21396.2</v>
      </c>
      <c r="D47" s="29">
        <v>293800</v>
      </c>
      <c r="E47" s="29">
        <v>185.6</v>
      </c>
      <c r="F47" s="25">
        <f>E47/C47*100</f>
        <v>0.8674437516942259</v>
      </c>
    </row>
    <row r="48" spans="1:6" s="5" customFormat="1" ht="15" customHeight="1">
      <c r="A48" s="26" t="s">
        <v>68</v>
      </c>
      <c r="B48" s="50" t="s">
        <v>50</v>
      </c>
      <c r="C48" s="27">
        <f>C49+C50+C52+C51</f>
        <v>7473730.5</v>
      </c>
      <c r="D48" s="27">
        <f>D49+D50+D52+D51</f>
        <v>0</v>
      </c>
      <c r="E48" s="27">
        <f>E49+E50+E52+E51</f>
        <v>5343681.87</v>
      </c>
      <c r="F48" s="18">
        <f t="shared" si="2"/>
        <v>71.49952583920441</v>
      </c>
    </row>
    <row r="49" spans="1:7" s="5" customFormat="1" ht="13.5" customHeight="1">
      <c r="A49" s="22" t="s">
        <v>16</v>
      </c>
      <c r="B49" s="28" t="s">
        <v>15</v>
      </c>
      <c r="C49" s="29">
        <v>7405430.5</v>
      </c>
      <c r="D49" s="29"/>
      <c r="E49" s="29">
        <v>5275448.32</v>
      </c>
      <c r="F49" s="25">
        <f t="shared" si="2"/>
        <v>71.23756437927545</v>
      </c>
      <c r="G49" s="10"/>
    </row>
    <row r="50" spans="1:7" s="5" customFormat="1" ht="14.25" customHeight="1">
      <c r="A50" s="22" t="s">
        <v>18</v>
      </c>
      <c r="B50" s="23" t="s">
        <v>17</v>
      </c>
      <c r="C50" s="24">
        <v>68300</v>
      </c>
      <c r="D50" s="24"/>
      <c r="E50" s="24">
        <v>68233.55</v>
      </c>
      <c r="F50" s="25">
        <f t="shared" si="2"/>
        <v>99.90270863836018</v>
      </c>
      <c r="G50" s="10"/>
    </row>
    <row r="51" spans="1:7" s="5" customFormat="1" ht="8.25" customHeight="1">
      <c r="A51" s="22" t="s">
        <v>57</v>
      </c>
      <c r="B51" s="23" t="s">
        <v>58</v>
      </c>
      <c r="C51" s="24">
        <v>0</v>
      </c>
      <c r="D51" s="37"/>
      <c r="E51" s="24">
        <v>0</v>
      </c>
      <c r="F51" s="30">
        <v>0</v>
      </c>
      <c r="G51" s="10"/>
    </row>
    <row r="52" spans="1:6" s="4" customFormat="1" ht="9" customHeight="1">
      <c r="A52" s="22" t="s">
        <v>22</v>
      </c>
      <c r="B52" s="23" t="s">
        <v>21</v>
      </c>
      <c r="C52" s="31">
        <v>0</v>
      </c>
      <c r="D52" s="32"/>
      <c r="E52" s="32">
        <v>0</v>
      </c>
      <c r="F52" s="25">
        <v>0</v>
      </c>
    </row>
    <row r="53" spans="1:13" ht="17.25" customHeight="1">
      <c r="A53" s="19" t="s">
        <v>36</v>
      </c>
      <c r="B53" s="20" t="s">
        <v>35</v>
      </c>
      <c r="C53" s="21">
        <f>C54+C56+C55</f>
        <v>1578000</v>
      </c>
      <c r="D53" s="21">
        <f>D54+D56</f>
        <v>0</v>
      </c>
      <c r="E53" s="21">
        <f>E54+E56+E55</f>
        <v>1101515.5</v>
      </c>
      <c r="F53" s="18">
        <f>E53/C53*100</f>
        <v>69.80453105196452</v>
      </c>
      <c r="G53" s="6"/>
      <c r="H53" s="6"/>
      <c r="I53" s="7"/>
      <c r="J53" s="8"/>
      <c r="K53" s="8"/>
      <c r="L53" s="8"/>
      <c r="M53" s="9"/>
    </row>
    <row r="54" spans="1:13" ht="13.5" customHeight="1">
      <c r="A54" s="22" t="s">
        <v>18</v>
      </c>
      <c r="B54" s="23" t="s">
        <v>17</v>
      </c>
      <c r="C54" s="24">
        <v>1574200</v>
      </c>
      <c r="D54" s="24"/>
      <c r="E54" s="24">
        <v>1101515.5</v>
      </c>
      <c r="F54" s="25">
        <f>E54/C54*100</f>
        <v>69.97303392199213</v>
      </c>
      <c r="G54" s="6"/>
      <c r="H54" s="6"/>
      <c r="I54" s="7"/>
      <c r="J54" s="8"/>
      <c r="K54" s="8"/>
      <c r="L54" s="8"/>
      <c r="M54" s="9"/>
    </row>
    <row r="55" spans="1:13" ht="9.75" customHeight="1">
      <c r="A55" s="22" t="s">
        <v>80</v>
      </c>
      <c r="B55" s="23" t="s">
        <v>79</v>
      </c>
      <c r="C55" s="24">
        <v>0</v>
      </c>
      <c r="D55" s="24"/>
      <c r="E55" s="24">
        <v>0</v>
      </c>
      <c r="F55" s="25">
        <v>0</v>
      </c>
      <c r="G55" s="6"/>
      <c r="H55" s="6"/>
      <c r="I55" s="7"/>
      <c r="J55" s="8"/>
      <c r="K55" s="8"/>
      <c r="L55" s="8"/>
      <c r="M55" s="9"/>
    </row>
    <row r="56" spans="1:6" s="4" customFormat="1" ht="12" customHeight="1">
      <c r="A56" s="22" t="s">
        <v>99</v>
      </c>
      <c r="B56" s="23" t="s">
        <v>98</v>
      </c>
      <c r="C56" s="24">
        <v>3800</v>
      </c>
      <c r="D56" s="24"/>
      <c r="E56" s="24">
        <v>0</v>
      </c>
      <c r="F56" s="25">
        <f>E56/C56*100</f>
        <v>0</v>
      </c>
    </row>
    <row r="57" spans="1:6" s="5" customFormat="1" ht="15" customHeight="1">
      <c r="A57" s="15" t="s">
        <v>42</v>
      </c>
      <c r="B57" s="16" t="s">
        <v>41</v>
      </c>
      <c r="C57" s="17">
        <f>C58+C72+C85+C64</f>
        <v>59638239.82</v>
      </c>
      <c r="D57" s="17">
        <f>D58+D72+D85</f>
        <v>0</v>
      </c>
      <c r="E57" s="17">
        <f>E58+E72+E85+E64</f>
        <v>22331939.630000003</v>
      </c>
      <c r="F57" s="18">
        <f>E57/C57*100</f>
        <v>37.44567193364897</v>
      </c>
    </row>
    <row r="58" spans="1:8" ht="15.75">
      <c r="A58" s="19" t="s">
        <v>59</v>
      </c>
      <c r="B58" s="20" t="s">
        <v>60</v>
      </c>
      <c r="C58" s="21">
        <f>C63+C60+C61+C59+C62</f>
        <v>3691693</v>
      </c>
      <c r="D58" s="21">
        <f>D63+D60</f>
        <v>0</v>
      </c>
      <c r="E58" s="21">
        <f>E63+E60+E61+E59+E62</f>
        <v>359857.8</v>
      </c>
      <c r="F58" s="18">
        <f>E58/C58*100</f>
        <v>9.747771550884648</v>
      </c>
      <c r="G58" s="2"/>
      <c r="H58" s="2"/>
    </row>
    <row r="59" spans="1:8" ht="12.75">
      <c r="A59" s="48" t="s">
        <v>16</v>
      </c>
      <c r="B59" s="39" t="s">
        <v>15</v>
      </c>
      <c r="C59" s="40">
        <v>725400</v>
      </c>
      <c r="D59" s="40"/>
      <c r="E59" s="40">
        <v>0</v>
      </c>
      <c r="F59" s="25">
        <f>E59/C59*100</f>
        <v>0</v>
      </c>
      <c r="G59" s="2"/>
      <c r="H59" s="2"/>
    </row>
    <row r="60" spans="1:8" ht="6.75" customHeight="1">
      <c r="A60" s="22" t="s">
        <v>18</v>
      </c>
      <c r="B60" s="23" t="s">
        <v>17</v>
      </c>
      <c r="C60" s="24">
        <v>0</v>
      </c>
      <c r="D60" s="24"/>
      <c r="E60" s="24">
        <v>0</v>
      </c>
      <c r="F60" s="25">
        <v>0</v>
      </c>
      <c r="G60" s="2"/>
      <c r="H60" s="2"/>
    </row>
    <row r="61" spans="1:8" ht="12" customHeight="1">
      <c r="A61" s="22" t="s">
        <v>117</v>
      </c>
      <c r="B61" s="23" t="s">
        <v>116</v>
      </c>
      <c r="C61" s="24">
        <v>359857.8</v>
      </c>
      <c r="D61" s="24"/>
      <c r="E61" s="24">
        <v>359857.8</v>
      </c>
      <c r="F61" s="25">
        <f>E61/C61*100</f>
        <v>100</v>
      </c>
      <c r="G61" s="2"/>
      <c r="H61" s="2"/>
    </row>
    <row r="62" spans="1:8" ht="6.75" customHeight="1">
      <c r="A62" s="22" t="s">
        <v>94</v>
      </c>
      <c r="B62" s="23" t="s">
        <v>92</v>
      </c>
      <c r="C62" s="24">
        <v>0</v>
      </c>
      <c r="D62" s="24"/>
      <c r="E62" s="24">
        <v>0</v>
      </c>
      <c r="F62" s="25">
        <v>0</v>
      </c>
      <c r="G62" s="2"/>
      <c r="H62" s="2"/>
    </row>
    <row r="63" spans="1:6" s="4" customFormat="1" ht="14.25" customHeight="1">
      <c r="A63" s="22" t="s">
        <v>57</v>
      </c>
      <c r="B63" s="23" t="s">
        <v>58</v>
      </c>
      <c r="C63" s="24">
        <v>2606435.2</v>
      </c>
      <c r="D63" s="24"/>
      <c r="E63" s="24">
        <v>0</v>
      </c>
      <c r="F63" s="25">
        <v>0</v>
      </c>
    </row>
    <row r="64" spans="1:6" s="4" customFormat="1" ht="15.75">
      <c r="A64" s="19" t="s">
        <v>82</v>
      </c>
      <c r="B64" s="20" t="s">
        <v>81</v>
      </c>
      <c r="C64" s="21">
        <f>C67+C65+C71+C68+C66+C70+C69</f>
        <v>36511470.06</v>
      </c>
      <c r="D64" s="21">
        <f>D67+D65+D71+D68+D66+D70+D69</f>
        <v>0</v>
      </c>
      <c r="E64" s="21">
        <f>E67+E65+E71+E68+E66+E70+E69</f>
        <v>8926180.91</v>
      </c>
      <c r="F64" s="18">
        <f>E64/C64*100</f>
        <v>24.447607547248673</v>
      </c>
    </row>
    <row r="65" spans="1:6" s="4" customFormat="1" ht="12" customHeight="1">
      <c r="A65" s="22" t="s">
        <v>30</v>
      </c>
      <c r="B65" s="39" t="s">
        <v>29</v>
      </c>
      <c r="C65" s="40">
        <v>451317.43</v>
      </c>
      <c r="D65" s="40"/>
      <c r="E65" s="40">
        <v>201208.87</v>
      </c>
      <c r="F65" s="51">
        <f>E65/C65*100</f>
        <v>44.58256132496367</v>
      </c>
    </row>
    <row r="66" spans="1:6" s="4" customFormat="1" ht="7.5" customHeight="1">
      <c r="A66" s="48" t="s">
        <v>16</v>
      </c>
      <c r="B66" s="39" t="s">
        <v>15</v>
      </c>
      <c r="C66" s="40">
        <v>0</v>
      </c>
      <c r="D66" s="40"/>
      <c r="E66" s="40">
        <v>0</v>
      </c>
      <c r="F66" s="51">
        <v>0</v>
      </c>
    </row>
    <row r="67" spans="1:6" s="4" customFormat="1" ht="13.5" customHeight="1">
      <c r="A67" s="22" t="s">
        <v>18</v>
      </c>
      <c r="B67" s="23" t="s">
        <v>17</v>
      </c>
      <c r="C67" s="24">
        <v>1571100</v>
      </c>
      <c r="D67" s="24"/>
      <c r="E67" s="24">
        <v>530199.13</v>
      </c>
      <c r="F67" s="51">
        <f>E67/C67*100</f>
        <v>33.74700082744574</v>
      </c>
    </row>
    <row r="68" spans="1:6" s="4" customFormat="1" ht="19.5" customHeight="1">
      <c r="A68" s="22" t="s">
        <v>105</v>
      </c>
      <c r="B68" s="23" t="s">
        <v>104</v>
      </c>
      <c r="C68" s="24">
        <v>3100000</v>
      </c>
      <c r="D68" s="24"/>
      <c r="E68" s="24">
        <v>3100000</v>
      </c>
      <c r="F68" s="25">
        <f>E68/C68*100</f>
        <v>100</v>
      </c>
    </row>
    <row r="69" spans="1:6" s="4" customFormat="1" ht="6.75" customHeight="1">
      <c r="A69" s="22" t="s">
        <v>20</v>
      </c>
      <c r="B69" s="23" t="s">
        <v>19</v>
      </c>
      <c r="C69" s="24">
        <v>0</v>
      </c>
      <c r="D69" s="24"/>
      <c r="E69" s="24">
        <v>0</v>
      </c>
      <c r="F69" s="25">
        <v>0</v>
      </c>
    </row>
    <row r="70" spans="1:6" s="4" customFormat="1" ht="12" customHeight="1">
      <c r="A70" s="22" t="s">
        <v>117</v>
      </c>
      <c r="B70" s="23" t="s">
        <v>116</v>
      </c>
      <c r="C70" s="24">
        <v>2400096.5</v>
      </c>
      <c r="D70" s="24"/>
      <c r="E70" s="24">
        <v>2200000.09</v>
      </c>
      <c r="F70" s="25">
        <f>E70/C70*100</f>
        <v>91.66298480081946</v>
      </c>
    </row>
    <row r="71" spans="1:6" s="4" customFormat="1" ht="12.75">
      <c r="A71" s="22" t="s">
        <v>91</v>
      </c>
      <c r="B71" s="23" t="s">
        <v>58</v>
      </c>
      <c r="C71" s="24">
        <v>28988956.13</v>
      </c>
      <c r="D71" s="24"/>
      <c r="E71" s="24">
        <v>2894772.82</v>
      </c>
      <c r="F71" s="25">
        <f>E71/C71*100</f>
        <v>9.985778056369082</v>
      </c>
    </row>
    <row r="72" spans="1:8" ht="15.75">
      <c r="A72" s="19" t="s">
        <v>40</v>
      </c>
      <c r="B72" s="20" t="s">
        <v>39</v>
      </c>
      <c r="C72" s="21">
        <f>C73+C74+C76+C77+C78+C81+C82+C79+C75+C80+C83+C84</f>
        <v>19432176.759999998</v>
      </c>
      <c r="D72" s="21">
        <f>D73+D74+D76+D77+D78+D81+D82+D79+D75+D80+D83+D84</f>
        <v>0</v>
      </c>
      <c r="E72" s="21">
        <f>E73+E74+E76+E77+E78+E81+E82+E79+E75+E80+E83+E84</f>
        <v>13043725.92</v>
      </c>
      <c r="F72" s="18">
        <f aca="true" t="shared" si="3" ref="F72:F84">E72/C72*100</f>
        <v>67.1243684179003</v>
      </c>
      <c r="G72" s="2"/>
      <c r="H72" s="2"/>
    </row>
    <row r="73" spans="1:6" s="4" customFormat="1" ht="12.75">
      <c r="A73" s="22" t="s">
        <v>8</v>
      </c>
      <c r="B73" s="23" t="s">
        <v>5</v>
      </c>
      <c r="C73" s="24">
        <v>450845</v>
      </c>
      <c r="D73" s="24"/>
      <c r="E73" s="24">
        <v>219513.05</v>
      </c>
      <c r="F73" s="25">
        <f t="shared" si="3"/>
        <v>48.68925018576229</v>
      </c>
    </row>
    <row r="74" spans="1:6" s="4" customFormat="1" ht="12.75">
      <c r="A74" s="22" t="s">
        <v>12</v>
      </c>
      <c r="B74" s="23" t="s">
        <v>11</v>
      </c>
      <c r="C74" s="24">
        <v>136155</v>
      </c>
      <c r="D74" s="24"/>
      <c r="E74" s="24">
        <v>66320.53</v>
      </c>
      <c r="F74" s="25">
        <f t="shared" si="3"/>
        <v>48.709580992251475</v>
      </c>
    </row>
    <row r="75" spans="1:7" s="4" customFormat="1" ht="12.75">
      <c r="A75" s="22" t="s">
        <v>95</v>
      </c>
      <c r="B75" s="23" t="s">
        <v>93</v>
      </c>
      <c r="C75" s="24">
        <v>397800</v>
      </c>
      <c r="D75" s="24"/>
      <c r="E75" s="24">
        <v>351300</v>
      </c>
      <c r="F75" s="25">
        <f t="shared" si="3"/>
        <v>88.31070889894418</v>
      </c>
      <c r="G75" s="34"/>
    </row>
    <row r="76" spans="1:6" s="4" customFormat="1" ht="12.75">
      <c r="A76" s="22" t="s">
        <v>30</v>
      </c>
      <c r="B76" s="23" t="s">
        <v>29</v>
      </c>
      <c r="C76" s="24">
        <v>3000000</v>
      </c>
      <c r="D76" s="24"/>
      <c r="E76" s="24">
        <v>2384235.36</v>
      </c>
      <c r="F76" s="25">
        <f t="shared" si="3"/>
        <v>79.474512</v>
      </c>
    </row>
    <row r="77" spans="1:6" s="4" customFormat="1" ht="12.75">
      <c r="A77" s="22" t="s">
        <v>16</v>
      </c>
      <c r="B77" s="23" t="s">
        <v>15</v>
      </c>
      <c r="C77" s="24">
        <v>13875508.26</v>
      </c>
      <c r="D77" s="24"/>
      <c r="E77" s="24">
        <v>9195070.83</v>
      </c>
      <c r="F77" s="25">
        <f t="shared" si="3"/>
        <v>66.2683532574251</v>
      </c>
    </row>
    <row r="78" spans="1:6" s="4" customFormat="1" ht="12.75">
      <c r="A78" s="22" t="s">
        <v>18</v>
      </c>
      <c r="B78" s="23" t="s">
        <v>17</v>
      </c>
      <c r="C78" s="24">
        <v>847426.5</v>
      </c>
      <c r="D78" s="24"/>
      <c r="E78" s="24">
        <v>511918.65</v>
      </c>
      <c r="F78" s="25">
        <f>E78/C78*100</f>
        <v>60.408619508594555</v>
      </c>
    </row>
    <row r="79" spans="1:6" s="4" customFormat="1" ht="11.25" customHeight="1">
      <c r="A79" s="22" t="s">
        <v>20</v>
      </c>
      <c r="B79" s="23" t="s">
        <v>119</v>
      </c>
      <c r="C79" s="24">
        <v>32000</v>
      </c>
      <c r="D79" s="24"/>
      <c r="E79" s="24">
        <v>24000</v>
      </c>
      <c r="F79" s="25">
        <v>0</v>
      </c>
    </row>
    <row r="80" spans="1:6" s="4" customFormat="1" ht="12" customHeight="1">
      <c r="A80" s="22" t="s">
        <v>99</v>
      </c>
      <c r="B80" s="23" t="s">
        <v>98</v>
      </c>
      <c r="C80" s="24">
        <v>850</v>
      </c>
      <c r="D80" s="24"/>
      <c r="E80" s="24">
        <v>0</v>
      </c>
      <c r="F80" s="25">
        <v>0</v>
      </c>
    </row>
    <row r="81" spans="1:6" s="4" customFormat="1" ht="12" customHeight="1">
      <c r="A81" s="22" t="s">
        <v>57</v>
      </c>
      <c r="B81" s="23" t="s">
        <v>58</v>
      </c>
      <c r="C81" s="24">
        <v>135000</v>
      </c>
      <c r="D81" s="24"/>
      <c r="E81" s="24">
        <v>124210</v>
      </c>
      <c r="F81" s="25">
        <f>E81/C81*100</f>
        <v>92.0074074074074</v>
      </c>
    </row>
    <row r="82" spans="1:6" s="4" customFormat="1" ht="12.75">
      <c r="A82" s="22" t="s">
        <v>103</v>
      </c>
      <c r="B82" s="23" t="s">
        <v>100</v>
      </c>
      <c r="C82" s="24">
        <v>4000</v>
      </c>
      <c r="D82" s="24"/>
      <c r="E82" s="24">
        <v>3973.5</v>
      </c>
      <c r="F82" s="25">
        <f>E82/C82*100</f>
        <v>99.3375</v>
      </c>
    </row>
    <row r="83" spans="1:6" s="4" customFormat="1" ht="12.75">
      <c r="A83" s="22" t="s">
        <v>108</v>
      </c>
      <c r="B83" s="23" t="s">
        <v>106</v>
      </c>
      <c r="C83" s="24">
        <v>195570</v>
      </c>
      <c r="D83" s="24"/>
      <c r="E83" s="24">
        <v>46698</v>
      </c>
      <c r="F83" s="25">
        <f t="shared" si="3"/>
        <v>23.877895382727413</v>
      </c>
    </row>
    <row r="84" spans="1:6" s="4" customFormat="1" ht="21.75" customHeight="1">
      <c r="A84" s="22" t="s">
        <v>109</v>
      </c>
      <c r="B84" s="23" t="s">
        <v>107</v>
      </c>
      <c r="C84" s="24">
        <v>357022</v>
      </c>
      <c r="D84" s="24"/>
      <c r="E84" s="24">
        <v>116486</v>
      </c>
      <c r="F84" s="25">
        <f t="shared" si="3"/>
        <v>32.62712101775241</v>
      </c>
    </row>
    <row r="85" spans="1:8" ht="21" customHeight="1">
      <c r="A85" s="19" t="s">
        <v>61</v>
      </c>
      <c r="B85" s="20" t="s">
        <v>62</v>
      </c>
      <c r="C85" s="21">
        <f>C86</f>
        <v>2900</v>
      </c>
      <c r="D85" s="21">
        <f>D86</f>
        <v>0</v>
      </c>
      <c r="E85" s="21">
        <f>E86</f>
        <v>2175</v>
      </c>
      <c r="F85" s="18">
        <f aca="true" t="shared" si="4" ref="F85:F93">E85/C85*100</f>
        <v>75</v>
      </c>
      <c r="G85" s="2"/>
      <c r="H85" s="2"/>
    </row>
    <row r="86" spans="1:6" s="4" customFormat="1" ht="22.5">
      <c r="A86" s="22" t="s">
        <v>109</v>
      </c>
      <c r="B86" s="23" t="s">
        <v>107</v>
      </c>
      <c r="C86" s="24">
        <v>2900</v>
      </c>
      <c r="D86" s="24"/>
      <c r="E86" s="24">
        <v>2175</v>
      </c>
      <c r="F86" s="25">
        <f t="shared" si="4"/>
        <v>75</v>
      </c>
    </row>
    <row r="87" spans="1:6" s="4" customFormat="1" ht="15.75">
      <c r="A87" s="52" t="s">
        <v>85</v>
      </c>
      <c r="B87" s="42" t="s">
        <v>83</v>
      </c>
      <c r="C87" s="43">
        <f>C88</f>
        <v>30000</v>
      </c>
      <c r="D87" s="43"/>
      <c r="E87" s="43">
        <f>E88</f>
        <v>22376.14</v>
      </c>
      <c r="F87" s="18">
        <f>E87/C87*100</f>
        <v>74.58713333333333</v>
      </c>
    </row>
    <row r="88" spans="1:6" s="4" customFormat="1" ht="22.5">
      <c r="A88" s="41" t="s">
        <v>86</v>
      </c>
      <c r="B88" s="44" t="s">
        <v>84</v>
      </c>
      <c r="C88" s="45">
        <f>C89</f>
        <v>30000</v>
      </c>
      <c r="D88" s="45"/>
      <c r="E88" s="45">
        <f>E89</f>
        <v>22376.14</v>
      </c>
      <c r="F88" s="18">
        <f>E88/C88*100</f>
        <v>74.58713333333333</v>
      </c>
    </row>
    <row r="89" spans="1:6" s="4" customFormat="1" ht="12.75">
      <c r="A89" s="22" t="s">
        <v>18</v>
      </c>
      <c r="B89" s="23" t="s">
        <v>17</v>
      </c>
      <c r="C89" s="24">
        <v>30000</v>
      </c>
      <c r="D89" s="24"/>
      <c r="E89" s="24">
        <v>22376.14</v>
      </c>
      <c r="F89" s="25">
        <f>E89/C89*100</f>
        <v>74.58713333333333</v>
      </c>
    </row>
    <row r="90" spans="1:6" s="5" customFormat="1" ht="15" customHeight="1">
      <c r="A90" s="15" t="s">
        <v>46</v>
      </c>
      <c r="B90" s="16" t="s">
        <v>45</v>
      </c>
      <c r="C90" s="17">
        <f>C91+C93</f>
        <v>2335500</v>
      </c>
      <c r="D90" s="17">
        <f>D91+D93</f>
        <v>0</v>
      </c>
      <c r="E90" s="17">
        <f>E91+E93</f>
        <v>1828420</v>
      </c>
      <c r="F90" s="18">
        <f t="shared" si="4"/>
        <v>78.2881609933633</v>
      </c>
    </row>
    <row r="91" spans="1:8" ht="12.75" customHeight="1">
      <c r="A91" s="19" t="s">
        <v>44</v>
      </c>
      <c r="B91" s="20" t="s">
        <v>43</v>
      </c>
      <c r="C91" s="21">
        <f>C92</f>
        <v>2129800</v>
      </c>
      <c r="D91" s="21">
        <f>D92</f>
        <v>0</v>
      </c>
      <c r="E91" s="21">
        <f>E92</f>
        <v>1776900</v>
      </c>
      <c r="F91" s="18">
        <f t="shared" si="4"/>
        <v>83.43036904873698</v>
      </c>
      <c r="G91" s="2"/>
      <c r="H91" s="2"/>
    </row>
    <row r="92" spans="1:8" ht="13.5" customHeight="1">
      <c r="A92" s="22" t="s">
        <v>66</v>
      </c>
      <c r="B92" s="23" t="s">
        <v>67</v>
      </c>
      <c r="C92" s="24">
        <v>2129800</v>
      </c>
      <c r="D92" s="24"/>
      <c r="E92" s="24">
        <v>1776900</v>
      </c>
      <c r="F92" s="25">
        <f t="shared" si="4"/>
        <v>83.43036904873698</v>
      </c>
      <c r="G92" s="2"/>
      <c r="H92" s="2"/>
    </row>
    <row r="93" spans="1:8" ht="15" customHeight="1">
      <c r="A93" s="19" t="s">
        <v>76</v>
      </c>
      <c r="B93" s="20" t="s">
        <v>77</v>
      </c>
      <c r="C93" s="21">
        <f>C94+C96+C95+C97</f>
        <v>205700</v>
      </c>
      <c r="D93" s="21">
        <f>D94+D96+D95+D97</f>
        <v>0</v>
      </c>
      <c r="E93" s="21">
        <f>E94+E96+E95+E97</f>
        <v>51520</v>
      </c>
      <c r="F93" s="18">
        <f t="shared" si="4"/>
        <v>25.046183762761302</v>
      </c>
      <c r="G93" s="2"/>
      <c r="H93" s="2"/>
    </row>
    <row r="94" spans="1:6" s="4" customFormat="1" ht="22.5">
      <c r="A94" s="22" t="s">
        <v>78</v>
      </c>
      <c r="B94" s="23" t="s">
        <v>67</v>
      </c>
      <c r="C94" s="24">
        <v>25700</v>
      </c>
      <c r="D94" s="24">
        <v>0</v>
      </c>
      <c r="E94" s="24">
        <v>20650</v>
      </c>
      <c r="F94" s="25">
        <f>E94/C94*100</f>
        <v>80.35019455252919</v>
      </c>
    </row>
    <row r="95" spans="1:6" s="4" customFormat="1" ht="12.75">
      <c r="A95" s="22" t="s">
        <v>18</v>
      </c>
      <c r="B95" s="23" t="s">
        <v>17</v>
      </c>
      <c r="C95" s="24">
        <v>55870</v>
      </c>
      <c r="D95" s="24"/>
      <c r="E95" s="24">
        <v>30870</v>
      </c>
      <c r="F95" s="25">
        <f>E95/C95*100</f>
        <v>55.25326651154465</v>
      </c>
    </row>
    <row r="96" spans="1:6" s="4" customFormat="1" ht="12" customHeight="1">
      <c r="A96" s="22" t="s">
        <v>57</v>
      </c>
      <c r="B96" s="23" t="s">
        <v>58</v>
      </c>
      <c r="C96" s="24">
        <v>76830</v>
      </c>
      <c r="D96" s="24"/>
      <c r="E96" s="24">
        <v>0</v>
      </c>
      <c r="F96" s="25">
        <f>E96/C96*100</f>
        <v>0</v>
      </c>
    </row>
    <row r="97" spans="1:6" s="4" customFormat="1" ht="21.75" customHeight="1">
      <c r="A97" s="22" t="s">
        <v>109</v>
      </c>
      <c r="B97" s="23" t="s">
        <v>107</v>
      </c>
      <c r="C97" s="24">
        <v>47300</v>
      </c>
      <c r="D97" s="24"/>
      <c r="E97" s="24">
        <v>0</v>
      </c>
      <c r="F97" s="25">
        <f>E97/C97*100</f>
        <v>0</v>
      </c>
    </row>
    <row r="98" spans="1:6" s="5" customFormat="1" ht="10.5" customHeight="1">
      <c r="A98" s="15" t="s">
        <v>54</v>
      </c>
      <c r="B98" s="16" t="s">
        <v>53</v>
      </c>
      <c r="C98" s="17">
        <f>C99+C101</f>
        <v>0</v>
      </c>
      <c r="D98" s="17">
        <f>D99+D101</f>
        <v>0</v>
      </c>
      <c r="E98" s="17">
        <f>E99+E101</f>
        <v>0</v>
      </c>
      <c r="F98" s="18">
        <v>0</v>
      </c>
    </row>
    <row r="99" spans="1:8" ht="9.75" customHeight="1">
      <c r="A99" s="19" t="s">
        <v>51</v>
      </c>
      <c r="B99" s="20" t="s">
        <v>52</v>
      </c>
      <c r="C99" s="21">
        <f aca="true" t="shared" si="5" ref="C99:E101">C100</f>
        <v>0</v>
      </c>
      <c r="D99" s="21">
        <f t="shared" si="5"/>
        <v>0</v>
      </c>
      <c r="E99" s="21">
        <f t="shared" si="5"/>
        <v>0</v>
      </c>
      <c r="F99" s="18">
        <v>0</v>
      </c>
      <c r="G99" s="2"/>
      <c r="H99" s="2"/>
    </row>
    <row r="100" spans="1:6" s="4" customFormat="1" ht="7.5" customHeight="1">
      <c r="A100" s="22" t="s">
        <v>66</v>
      </c>
      <c r="B100" s="23" t="s">
        <v>67</v>
      </c>
      <c r="C100" s="24">
        <v>0</v>
      </c>
      <c r="D100" s="24"/>
      <c r="E100" s="24">
        <v>0</v>
      </c>
      <c r="F100" s="25">
        <v>0</v>
      </c>
    </row>
    <row r="101" spans="1:6" s="4" customFormat="1" ht="6.75" customHeight="1">
      <c r="A101" s="19" t="s">
        <v>71</v>
      </c>
      <c r="B101" s="20" t="s">
        <v>70</v>
      </c>
      <c r="C101" s="21">
        <f t="shared" si="5"/>
        <v>0</v>
      </c>
      <c r="D101" s="21">
        <f t="shared" si="5"/>
        <v>0</v>
      </c>
      <c r="E101" s="21">
        <f t="shared" si="5"/>
        <v>0</v>
      </c>
      <c r="F101" s="21">
        <v>0</v>
      </c>
    </row>
    <row r="102" spans="1:6" s="4" customFormat="1" ht="9" customHeight="1">
      <c r="A102" s="33" t="s">
        <v>55</v>
      </c>
      <c r="B102" s="23" t="s">
        <v>19</v>
      </c>
      <c r="C102" s="24">
        <v>0</v>
      </c>
      <c r="D102" s="24"/>
      <c r="E102" s="24">
        <v>0</v>
      </c>
      <c r="F102" s="25">
        <v>0</v>
      </c>
    </row>
    <row r="103" spans="1:6" s="5" customFormat="1" ht="15.75" customHeight="1">
      <c r="A103" s="15" t="s">
        <v>63</v>
      </c>
      <c r="B103" s="16" t="s">
        <v>49</v>
      </c>
      <c r="C103" s="17">
        <f>C104</f>
        <v>10000</v>
      </c>
      <c r="D103" s="17">
        <f>D104</f>
        <v>0</v>
      </c>
      <c r="E103" s="17">
        <f>E104</f>
        <v>0</v>
      </c>
      <c r="F103" s="18">
        <v>0</v>
      </c>
    </row>
    <row r="104" spans="1:8" ht="12.75" customHeight="1">
      <c r="A104" s="19" t="s">
        <v>48</v>
      </c>
      <c r="B104" s="20" t="s">
        <v>47</v>
      </c>
      <c r="C104" s="21">
        <f>C105+C106</f>
        <v>10000</v>
      </c>
      <c r="D104" s="21">
        <f>D105+D106</f>
        <v>0</v>
      </c>
      <c r="E104" s="21">
        <f>E105+E106</f>
        <v>0</v>
      </c>
      <c r="F104" s="18">
        <v>0</v>
      </c>
      <c r="G104" s="2"/>
      <c r="H104" s="2"/>
    </row>
    <row r="105" spans="1:8" ht="7.5" customHeight="1">
      <c r="A105" s="22" t="s">
        <v>18</v>
      </c>
      <c r="B105" s="23" t="s">
        <v>17</v>
      </c>
      <c r="C105" s="24">
        <v>0</v>
      </c>
      <c r="D105" s="24"/>
      <c r="E105" s="24">
        <v>0</v>
      </c>
      <c r="F105" s="25">
        <v>0</v>
      </c>
      <c r="G105" s="2"/>
      <c r="H105" s="2"/>
    </row>
    <row r="106" spans="1:6" s="4" customFormat="1" ht="20.25" customHeight="1">
      <c r="A106" s="22" t="s">
        <v>111</v>
      </c>
      <c r="B106" s="23" t="s">
        <v>110</v>
      </c>
      <c r="C106" s="24">
        <v>10000</v>
      </c>
      <c r="D106" s="24"/>
      <c r="E106" s="24">
        <v>0</v>
      </c>
      <c r="F106" s="25">
        <v>0</v>
      </c>
    </row>
    <row r="107" spans="1:6" s="4" customFormat="1" ht="15.75">
      <c r="A107" s="34"/>
      <c r="B107" s="35"/>
      <c r="C107" s="36">
        <f>C103+C98+C90+C57+C45+C38+C29+C5+C87</f>
        <v>75672874.52</v>
      </c>
      <c r="D107" s="36">
        <f>D103+D98+D90+D57+D45+D38+D29+D5</f>
        <v>293800</v>
      </c>
      <c r="E107" s="36">
        <f>E103+E98+E90+E57+E45+E38+E29+E5+E87</f>
        <v>33810244.53</v>
      </c>
      <c r="F107" s="18">
        <f>E107/C107*100</f>
        <v>44.67947695189524</v>
      </c>
    </row>
    <row r="108" spans="1:6" s="4" customFormat="1" ht="12.75">
      <c r="A108" s="34"/>
      <c r="B108" s="35"/>
      <c r="C108" s="37"/>
      <c r="D108" s="37"/>
      <c r="E108" s="37"/>
      <c r="F108" s="38"/>
    </row>
    <row r="109" spans="1:6" ht="12.75" hidden="1">
      <c r="A109" s="13"/>
      <c r="B109" s="13"/>
      <c r="C109" s="13"/>
      <c r="D109" s="13"/>
      <c r="E109" s="13"/>
      <c r="F109" s="13"/>
    </row>
    <row r="110" spans="1:6" ht="12.75" hidden="1">
      <c r="A110" s="13"/>
      <c r="B110" s="13"/>
      <c r="C110" s="13"/>
      <c r="D110" s="13"/>
      <c r="E110" s="13"/>
      <c r="F110" s="13"/>
    </row>
    <row r="111" spans="1:6" ht="12.75">
      <c r="A111" s="13" t="s">
        <v>96</v>
      </c>
      <c r="B111" s="13"/>
      <c r="C111" s="13"/>
      <c r="D111" s="13"/>
      <c r="E111" s="13" t="s">
        <v>97</v>
      </c>
      <c r="F111" s="13"/>
    </row>
    <row r="112" spans="1:6" ht="9" customHeight="1">
      <c r="A112" s="13"/>
      <c r="B112" s="13"/>
      <c r="C112" s="13"/>
      <c r="D112" s="13"/>
      <c r="E112" s="13"/>
      <c r="F112" s="13"/>
    </row>
    <row r="113" spans="1:6" ht="12.75">
      <c r="A113" s="13" t="s">
        <v>112</v>
      </c>
      <c r="B113" s="13"/>
      <c r="C113" s="13"/>
      <c r="D113" s="13"/>
      <c r="E113" s="13" t="s">
        <v>113</v>
      </c>
      <c r="F113" s="13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2000" horizontalDpi="600" verticalDpi="600" orientation="portrait" paperSize="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2019-08-05T08:49:08Z</cp:lastPrinted>
  <dcterms:created xsi:type="dcterms:W3CDTF">2005-01-31T11:17:35Z</dcterms:created>
  <dcterms:modified xsi:type="dcterms:W3CDTF">2019-11-05T07:24:36Z</dcterms:modified>
  <cp:category/>
  <cp:version/>
  <cp:contentType/>
  <cp:contentStatus/>
</cp:coreProperties>
</file>