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<sst xmlns="http://schemas.openxmlformats.org/spreadsheetml/2006/main" count="97" uniqueCount="96">
  <si>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</si>
  <si>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</si>
  <si>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</si>
  <si>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</si>
  <si>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</si>
  <si>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(18210503000011000110) Единый сельскохозяйственный налог</t>
  </si>
  <si>
    <t>(18210904050101000110) Земельный налог (по обязательствам, возникшим 1 января 2006г.) мобилизуемый на территориях поселений</t>
  </si>
  <si>
    <t>ИТОГО ДОХОДОВ</t>
  </si>
  <si>
    <t>Мариинско-Посадского городского поселения</t>
  </si>
  <si>
    <t>(00010100000000000000) НАЛОГИ НА ПРИБЫЛЬ, ДОХОДЫ</t>
  </si>
  <si>
    <t>(00010500000000000000) НАЛОГИ НА СОВОКУПНЫЙ ДОХОД</t>
  </si>
  <si>
    <t>(00010600000000000000) НАЛОГИ НА ИМУЩЕСТВО</t>
  </si>
  <si>
    <t>ИТОГО НАЛОГОВЫХ ДОХОДОВ</t>
  </si>
  <si>
    <t>(0001090000000000000) ЗАДОЛЖЕННОСТЬ И ПЕРЕРАСЧЕТЫ ПО ОТМЕННЕНЫМ НАЛОГАМ, СБОРАМ И ИНЫМ ОБЯЗАТЕЛЬНЫМ ПЛАТЕЖАМ</t>
  </si>
  <si>
    <t>(000111000000000000000) ДОХОДЫ ОТ ИСПОЛЬЗОВАНИЯ ИМУЩЕСТВА, НАХОДЯЩЕГОСЯ В ГОСУДАРСТВЕННОЙ И МУНИЦИПАЛЬНОЙ СОБСТВЕННОСТИ</t>
  </si>
  <si>
    <t>(0001140000000000000) ДОХОДЫ ОТ ПРОДАЖИ МАТЕРИАЛЬНЫХ И НЕМАТЕРИАЛЬНЫХ АКТИВОВ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</si>
  <si>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</si>
  <si>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</si>
  <si>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</si>
  <si>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(00011300000000000000) Доходы от оказания платных услуг и компенсации затрат государства</t>
  </si>
  <si>
    <t>(00011900000000000000) Возврат остатков субсидий, субвенций и иных межбюджетных трансфертов, имеющих целевое назначение , прошлых лет</t>
  </si>
  <si>
    <t>(99311905000100000151)Возврат остатков субсидий, субвенций и иных межбюджетных трансфертов, имеющих целевое назначение , прошлых летиз бюджетов поселений</t>
  </si>
  <si>
    <t>(0001160000000000000) ШТРАФЫ, САНКЦИИ,ВОЗМЕЩЕНИЕ УЩЕРБА</t>
  </si>
  <si>
    <t>(00011700000000000000) ПРОЧИЕ НЕНАЛОГОВЫЕ ДОХОДЫ</t>
  </si>
  <si>
    <t>(18210503020012000110) Единый сельскохозяйственный налогза налоговые периоды,истекшие до 1 января 2011 года)</t>
  </si>
  <si>
    <t>(18210503020013000110) Единый сельскохозяйственный налогза налоговые периоды,истекшие до 1 января 2011 года)</t>
  </si>
  <si>
    <t>(18210904053101000110) Земельный налог (по обязательствам, возникшим до 1 января 2006г.) мобилизуемый на территориях поселений</t>
  </si>
  <si>
    <t>(18210102010014000110)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</si>
  <si>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(18210102020011000110) Налог на доходы физических лиц с доходов, полученных от осуществления деятельности физическим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сос татьёй 227 Налогового кодекса Российской Федерации</t>
  </si>
  <si>
    <t>(18210102040012000110) Налог на доходы физических лиц в виде фиксированных авансовых платежей с доходов, полученных физическим лицами, являющимися иностранными гражданами, осуществляющими трудовую деятельность по найму у физических лиц на основании патента в соответствии сос статьёй 227 Налогового кодекса Российской Федерации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</si>
  <si>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</si>
  <si>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(18210102030014000110) Налог на доходы физических лиц с доходов, полученных физическими лицами в соответствии со статьёй 228 Налогового кодекса Российской ФедерацииН</t>
  </si>
  <si>
    <t>(18210102020012000110) Налог на доходы физических лиц с доходов, полученных от осуществления деятельности физическим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сос татьёй 227 Налогового кодекса Российской Федерации</t>
  </si>
  <si>
    <t>(18210102020013000110) Налог на доходы физических лиц с доходов, полученных от осуществления деятельности физическим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сос татьёй 227 Налогового кодекса Российской Федерации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</si>
  <si>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</si>
  <si>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(18210503010013000110) Единый сельскохозяйственный налог </t>
  </si>
  <si>
    <t>(99321805010100000180) Доходы бюджетов поселений от возврата бюджетными учреждениями остатков субсидий прошлых лет</t>
  </si>
  <si>
    <t>(18210102030011000110)  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</si>
  <si>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(18210102030013000110) Налог на доходы физических лиц с доходов, полученных физическими лицами, не являющимися налоговыми резидентами </t>
  </si>
  <si>
    <t>(18210102040011000110)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</si>
  <si>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(18210601030101000110)   Налог на имущество физических лиц зачисляемый в бюджеты поселений </t>
  </si>
  <si>
    <t>(99311105025100000120) Доходы, полученные в виде арендной платы, а также средства от продажи права на заключение договоров аренды земели, находящихся в собственности поселений (за исключением земельных участков муниц. Автономных учреждений, а также земельных участков муниципальных унитарных предприятий, в том числе казенных)</t>
  </si>
  <si>
    <t xml:space="preserve">(18210606023104000110) Земельный налог, взимаемый по ставкам, установленным в соответствии с подпунктом 2 пункта 1 статьи 394 НК РФ и </t>
  </si>
  <si>
    <t>(00010300000000000000) НАЛОГИ НА ТОВАРЫ (РАБОТЫ, УСЛУГИ), РЕАЛИЗУЕМЫЕ НА ТЕРРИТОРИИ РОССИЙСКОЙ ФЕДЕРАЦИИ</t>
  </si>
  <si>
    <t xml:space="preserve">(10010302230010000110)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</si>
  <si>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(10010302240010000110)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</si>
  <si>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(10010302250010000110)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</si>
  <si>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(10010302260010000110)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</si>
  <si>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(18210102010013000110)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</si>
  <si>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(18210102010012100110)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</si>
  <si>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(18210102030012100110) Налог на доходы физических лиц с доходов, полученных физическими лицами, не являющимися налоговыми резидентами </t>
  </si>
  <si>
    <t xml:space="preserve">(18210601030132100110) Налог на имущество физических лиц зачисляемый в бюджеты поселений </t>
  </si>
  <si>
    <t xml:space="preserve">(18210601030134000110) Налог на имущество физических лиц зачисляемый в бюджеты поселений </t>
  </si>
  <si>
    <t>(99311705050130000180) Прочие неналоговые доходы бюджетов поселений</t>
  </si>
  <si>
    <t>(18210606033132100110) Земельный налог с организаций, обладающих земельным участком, расположенным в границах сельских поселений (пени)</t>
  </si>
  <si>
    <t>(18210606043131000110) Земельный налог с физических лиц, обладающих земельным участком, расположенным в границах сельских поселений (сумма платежа)</t>
  </si>
  <si>
    <t>(18210606043132100110) Земельный налог с физических лиц, обладающих земельным участком, расположенным в границах сельских поселений (пени)</t>
  </si>
  <si>
    <t>(18210606043133000110) Земельный налог с физических лиц, обладающих земельным участком, расположенным в границах сельских поселений</t>
  </si>
  <si>
    <t>(18210503010012100110) Единый сельскохозяйственный налог (пени)</t>
  </si>
  <si>
    <t>(18210606043134000110) Земельный налог с физических лиц, обладающих земельным участком, расположенным в границах сельских поселений</t>
  </si>
  <si>
    <t>(99311406013130000430)   Доходы от продажи земельных участков, государственная сосбственность на которые не разграничена и которые расположеныв границах городских поселений</t>
  </si>
  <si>
    <t>(99311302995130000130) Прочие доходы от компенсации затрат бюджетов  городских поселений</t>
  </si>
  <si>
    <t>(99311406025130000430)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</si>
  <si>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(18210606033133000110) Земельный налог с организаций, обладающих земельным участком, расположенным в границах сельских поселений (пени)</t>
  </si>
  <si>
    <t>(18210606033134000110) Земельный налог с организаций, обладающих земельным участком, расположенным в границах сельских поселений (пени)</t>
  </si>
  <si>
    <t>(16111633050136000140)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</si>
  <si>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(18210503010011000110) Единый сельскохозяйственный налог (сумма платежа)</t>
  </si>
  <si>
    <t>(18210601030131000110)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платежа)</t>
  </si>
  <si>
    <t>(18210606033131000110) Земельный налог с организаций, обладающих земельным участком, расположенным в границах городских поселений (сумма платежа)</t>
  </si>
  <si>
    <t>(99311105013130000120) Доходы, получаемые в виде арендной платы за земельные участки, которые расположены в границах городских поселений, а также средства от продажи права на заключение договоров аренды указанных земел</t>
  </si>
  <si>
    <t>(99311105035130000120)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</si>
  <si>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(99311402053130000410)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</si>
  <si>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(99320220051130000151)Субсидии бюджетам городских поселений на реализацию федеральных целевых программ</t>
  </si>
  <si>
    <t xml:space="preserve">(99321960010130000151)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</si>
  <si>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(99311109045130000120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учреждений. а также имущества муниципальных унитарных предприятий. в том числе казенных)</t>
  </si>
  <si>
    <t>(99311701050130000180 Невыясненные поступления, зачисляемые в бюджеты городских поселений)</t>
  </si>
  <si>
    <t>(18210102020012100110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(пени))</t>
  </si>
  <si>
    <t>(18210904053132100110) Земельный налог (по обязательствам, возникшим до 1 января 2006 года), мобилизуемый на территориях городских поселений (пени)</t>
  </si>
  <si>
    <t>(99320215002130000151) Дотации бюджетам городских поселений на поддержку мер по обеспечению сбалансированности бюджетов</t>
  </si>
  <si>
    <t>(99311633050130000140)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</si>
  <si>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(99321925064130000151) 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поселений</t>
  </si>
  <si>
    <t>Начальник финансового отдела</t>
  </si>
  <si>
    <t>С.А.Иванова</t>
  </si>
  <si>
    <t>(99320215001130000150) Дотации бюджетам городских поселений на выравнивание бюджетной обеспеченности</t>
  </si>
  <si>
    <t>(99320220216130000150)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пунктов)</t>
  </si>
  <si>
    <t>(99320225555130000150)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</si>
  <si>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(99320229999130000150) Прочие субсидии бюджетам городских поселений</t>
  </si>
  <si>
    <t>(99320235118130000150)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</si>
  <si>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(99320230024130000150) Субвенции бюджетам городских поселений на выполнение передаваемых полномочий субъектов РФ</t>
  </si>
  <si>
    <t>(99320204999130000150) Межбюджетные трансферты, перредаваемые бюджетам</t>
  </si>
  <si>
    <t>Исп.  Ведущий специалист-эксперт</t>
  </si>
  <si>
    <t>И.С.Лебедева</t>
  </si>
  <si>
    <t>(99320220077130000150) Субсидии бюджетам городских поселений на софинансирование капитальных вложений в объекты муниципальной собственности</t>
  </si>
  <si>
    <t>(99320705030130000150) Прочие безвозмездные поступления в бюджеты городских поселений</t>
  </si>
  <si>
    <t>(99311690050130000140) Прочие поступления от денежных взысканий (штрафов) и иных сумм в возмещение ущерба, зачисляемые в бюджеты городских поселений</t>
  </si>
  <si>
    <t>Исполнение бюджета по доходам по состоянию на 01.07.2019г.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</si>
</sst>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&quot;р.&quot;"/>
    <numFmt numFmtId="178" formatCode="0.00_ ;\-0.00\ 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1" fillId="34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left" vertical="top" wrapText="1"/>
    </xf>
    <xf numFmtId="176" fontId="0" fillId="33" borderId="13" xfId="0" applyNumberFormat="1" applyFill="1" applyBorder="1" applyAlignment="1">
      <alignment horizontal="right" vertical="center" wrapText="1" shrinkToFit="1"/>
    </xf>
    <xf numFmtId="0" fontId="4" fillId="33" borderId="0" xfId="0" applyFont="1" applyFill="1" applyAlignment="1">
      <alignment horizontal="center"/>
    </xf>
    <xf numFmtId="4" fontId="1" fillId="33" borderId="12" xfId="0" applyNumberFormat="1" applyFont="1" applyFill="1" applyBorder="1" applyAlignment="1">
      <alignment horizontal="right" vertical="top" shrinkToFit="1"/>
    </xf>
    <xf numFmtId="4" fontId="5" fillId="33" borderId="12" xfId="0" applyNumberFormat="1" applyFont="1" applyFill="1" applyBorder="1" applyAlignment="1">
      <alignment horizontal="right" vertical="top" shrinkToFit="1"/>
    </xf>
    <xf numFmtId="176" fontId="1" fillId="33" borderId="13" xfId="0" applyNumberFormat="1" applyFont="1" applyFill="1" applyBorder="1" applyAlignment="1">
      <alignment horizontal="right" vertical="center" wrapText="1" shrinkToFit="1"/>
    </xf>
    <xf numFmtId="49" fontId="2" fillId="0" borderId="12" xfId="0" applyNumberFormat="1" applyFont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6" fillId="33" borderId="14" xfId="0" applyNumberFormat="1" applyFont="1" applyFill="1" applyBorder="1" applyAlignment="1">
      <alignment horizontal="center" vertical="center" wrapText="1" shrinkToFit="1"/>
    </xf>
    <xf numFmtId="49" fontId="6" fillId="33" borderId="12" xfId="0" applyNumberFormat="1" applyFont="1" applyFill="1" applyBorder="1" applyAlignment="1">
      <alignment horizontal="center" vertical="center" wrapText="1" shrinkToFit="1"/>
    </xf>
    <xf numFmtId="4" fontId="0" fillId="33" borderId="11" xfId="0" applyNumberFormat="1" applyFill="1" applyBorder="1" applyAlignment="1">
      <alignment vertical="top"/>
    </xf>
    <xf numFmtId="4" fontId="0" fillId="33" borderId="12" xfId="0" applyNumberFormat="1" applyFill="1" applyBorder="1" applyAlignment="1">
      <alignment horizontal="right" shrinkToFit="1"/>
    </xf>
    <xf numFmtId="176" fontId="0" fillId="33" borderId="13" xfId="0" applyNumberFormat="1" applyFill="1" applyBorder="1" applyAlignment="1">
      <alignment horizontal="right" wrapText="1" shrinkToFit="1"/>
    </xf>
    <xf numFmtId="4" fontId="1" fillId="33" borderId="12" xfId="0" applyNumberFormat="1" applyFont="1" applyFill="1" applyBorder="1" applyAlignment="1">
      <alignment horizontal="right" shrinkToFit="1"/>
    </xf>
    <xf numFmtId="176" fontId="1" fillId="33" borderId="13" xfId="0" applyNumberFormat="1" applyFont="1" applyFill="1" applyBorder="1" applyAlignment="1">
      <alignment horizontal="right" wrapText="1" shrinkToFit="1"/>
    </xf>
    <xf numFmtId="4" fontId="0" fillId="33" borderId="12" xfId="0" applyNumberFormat="1" applyFont="1" applyFill="1" applyBorder="1" applyAlignment="1">
      <alignment horizontal="right" shrinkToFit="1"/>
    </xf>
    <xf numFmtId="0" fontId="2" fillId="33" borderId="13" xfId="0" applyFont="1" applyFill="1" applyBorder="1" applyAlignment="1">
      <alignment horizontal="left" vertical="top" wrapText="1"/>
    </xf>
    <xf numFmtId="176" fontId="0" fillId="33" borderId="12" xfId="0" applyNumberFormat="1" applyFont="1" applyFill="1" applyBorder="1" applyAlignment="1">
      <alignment horizontal="right" vertical="top" shrinkToFit="1"/>
    </xf>
    <xf numFmtId="177" fontId="2" fillId="0" borderId="12" xfId="0" applyNumberFormat="1" applyFont="1" applyBorder="1" applyAlignment="1">
      <alignment horizontal="left" vertical="top" wrapText="1"/>
    </xf>
    <xf numFmtId="176" fontId="1" fillId="33" borderId="12" xfId="0" applyNumberFormat="1" applyFont="1" applyFill="1" applyBorder="1" applyAlignment="1">
      <alignment horizontal="right" vertical="top" shrinkToFit="1"/>
    </xf>
    <xf numFmtId="4" fontId="46" fillId="0" borderId="15" xfId="0" applyNumberFormat="1" applyFont="1" applyFill="1" applyBorder="1" applyAlignment="1">
      <alignment shrinkToFit="1"/>
    </xf>
    <xf numFmtId="4" fontId="46" fillId="33" borderId="15" xfId="0" applyNumberFormat="1" applyFont="1" applyFill="1" applyBorder="1" applyAlignment="1">
      <alignment horizontal="right" shrinkToFit="1"/>
    </xf>
    <xf numFmtId="4" fontId="0" fillId="33" borderId="0" xfId="0" applyNumberFormat="1" applyFill="1" applyBorder="1" applyAlignment="1">
      <alignment horizontal="right" shrinkToFit="1"/>
    </xf>
    <xf numFmtId="178" fontId="1" fillId="33" borderId="13" xfId="0" applyNumberFormat="1" applyFont="1" applyFill="1" applyBorder="1" applyAlignment="1">
      <alignment horizontal="right" wrapText="1" shrinkToFit="1"/>
    </xf>
    <xf numFmtId="176" fontId="0" fillId="33" borderId="13" xfId="0" applyNumberFormat="1" applyFont="1" applyFill="1" applyBorder="1" applyAlignment="1">
      <alignment horizontal="right" vertical="center" wrapText="1" shrinkToFit="1"/>
    </xf>
    <xf numFmtId="176" fontId="0" fillId="33" borderId="13" xfId="0" applyNumberFormat="1" applyFont="1" applyFill="1" applyBorder="1" applyAlignment="1">
      <alignment horizontal="right" wrapText="1" shrinkToFit="1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showGridLines="0" tabSelected="1" view="pageBreakPreview" zoomScaleSheetLayoutView="100" workbookViewId="0" topLeftCell="A1">
      <selection activeCell="D78" sqref="D78"/>
    </sheetView>
  </sheetViews>
  <sheetFormatPr defaultColWidth="9.00390625" defaultRowHeight="12.75"/>
  <cols>
    <col min="1" max="1" width="48.875" style="0" customWidth="1"/>
    <col min="2" max="2" width="12.625" style="0" customWidth="1"/>
    <col min="3" max="3" width="12.75390625" style="0" customWidth="1"/>
    <col min="4" max="4" width="12.375" style="0" customWidth="1"/>
    <col min="5" max="5" width="1.12109375" style="0" hidden="1" customWidth="1"/>
    <col min="6" max="7" width="9.125" style="0" hidden="1" customWidth="1"/>
    <col min="8" max="8" width="0.2421875" style="0" hidden="1" customWidth="1"/>
    <col min="9" max="11" width="9.125" style="0" hidden="1" customWidth="1"/>
  </cols>
  <sheetData>
    <row r="1" spans="1:5" ht="15.75">
      <c r="A1" s="39" t="s">
        <v>95</v>
      </c>
      <c r="B1" s="39"/>
      <c r="C1" s="39"/>
      <c r="D1" s="39"/>
      <c r="E1" s="1"/>
    </row>
    <row r="2" spans="1:5" ht="13.5" customHeight="1">
      <c r="A2" s="39" t="s">
        <v>8</v>
      </c>
      <c r="B2" s="39"/>
      <c r="C2" s="39"/>
      <c r="D2" s="39"/>
      <c r="E2" s="1"/>
    </row>
    <row r="3" spans="1:5" ht="8.25" customHeight="1">
      <c r="A3" s="13"/>
      <c r="B3" s="13"/>
      <c r="C3" s="13"/>
      <c r="D3" s="13"/>
      <c r="E3" s="1"/>
    </row>
    <row r="4" spans="1:5" ht="12.75">
      <c r="A4" s="2"/>
      <c r="B4" s="2"/>
      <c r="C4" s="40" t="s">
        <v>0</v>
      </c>
      <c r="D4" s="40"/>
      <c r="E4" s="1"/>
    </row>
    <row r="5" spans="1:5" ht="38.25" customHeight="1">
      <c r="A5" s="21" t="s">
        <v>1</v>
      </c>
      <c r="B5" s="22" t="s">
        <v>2</v>
      </c>
      <c r="C5" s="22" t="s">
        <v>3</v>
      </c>
      <c r="D5" s="22" t="s">
        <v>4</v>
      </c>
      <c r="E5" s="3"/>
    </row>
    <row r="6" spans="1:5" ht="58.5" customHeight="1">
      <c r="A6" s="6" t="s">
        <v>34</v>
      </c>
      <c r="B6" s="24">
        <v>6713200</v>
      </c>
      <c r="C6" s="24">
        <v>2841238.19</v>
      </c>
      <c r="D6" s="25">
        <f>C6/B6*100</f>
        <v>42.32315721265566</v>
      </c>
      <c r="E6" s="3"/>
    </row>
    <row r="7" spans="1:5" ht="12.75" customHeight="1">
      <c r="A7" s="6" t="s">
        <v>49</v>
      </c>
      <c r="B7" s="24">
        <v>0</v>
      </c>
      <c r="C7" s="24">
        <v>1467.76</v>
      </c>
      <c r="D7" s="25">
        <v>0</v>
      </c>
      <c r="E7" s="3"/>
    </row>
    <row r="8" spans="1:5" ht="12.75" customHeight="1">
      <c r="A8" s="6" t="s">
        <v>48</v>
      </c>
      <c r="B8" s="24">
        <v>0</v>
      </c>
      <c r="C8" s="24">
        <v>8331.15</v>
      </c>
      <c r="D8" s="25">
        <v>0</v>
      </c>
      <c r="E8" s="3"/>
    </row>
    <row r="9" spans="1:5" ht="8.25" customHeight="1">
      <c r="A9" s="6" t="s">
        <v>27</v>
      </c>
      <c r="B9" s="4">
        <v>0</v>
      </c>
      <c r="C9" s="4">
        <v>0</v>
      </c>
      <c r="D9" s="25">
        <v>0</v>
      </c>
      <c r="E9" s="3"/>
    </row>
    <row r="10" spans="1:5" ht="12.75" customHeight="1">
      <c r="A10" s="6" t="s">
        <v>28</v>
      </c>
      <c r="B10" s="24">
        <v>0</v>
      </c>
      <c r="C10" s="24">
        <v>3510.21</v>
      </c>
      <c r="D10" s="25">
        <v>0</v>
      </c>
      <c r="E10" s="3"/>
    </row>
    <row r="11" spans="1:5" ht="8.25" customHeight="1">
      <c r="A11" s="6" t="s">
        <v>32</v>
      </c>
      <c r="B11" s="24">
        <v>0</v>
      </c>
      <c r="C11" s="24">
        <v>0</v>
      </c>
      <c r="D11" s="25">
        <v>0</v>
      </c>
      <c r="E11" s="3"/>
    </row>
    <row r="12" spans="1:5" ht="12.75" customHeight="1">
      <c r="A12" s="6" t="s">
        <v>76</v>
      </c>
      <c r="B12" s="24">
        <v>0</v>
      </c>
      <c r="C12" s="24">
        <v>26.89</v>
      </c>
      <c r="D12" s="25">
        <v>0</v>
      </c>
      <c r="E12" s="3"/>
    </row>
    <row r="13" spans="1:5" ht="12.75" customHeight="1">
      <c r="A13" s="6" t="s">
        <v>33</v>
      </c>
      <c r="B13" s="24">
        <v>0</v>
      </c>
      <c r="C13" s="24">
        <v>254.1</v>
      </c>
      <c r="D13" s="25">
        <v>0</v>
      </c>
      <c r="E13" s="3"/>
    </row>
    <row r="14" spans="1:5" ht="13.5" customHeight="1">
      <c r="A14" s="6" t="s">
        <v>37</v>
      </c>
      <c r="B14" s="24">
        <v>0</v>
      </c>
      <c r="C14" s="24">
        <v>7054.05</v>
      </c>
      <c r="D14" s="25">
        <v>0</v>
      </c>
      <c r="E14" s="3"/>
    </row>
    <row r="15" spans="1:5" ht="12.75" customHeight="1">
      <c r="A15" s="6" t="s">
        <v>50</v>
      </c>
      <c r="B15" s="24">
        <v>0</v>
      </c>
      <c r="C15" s="24">
        <v>-66.67</v>
      </c>
      <c r="D15" s="25">
        <v>0</v>
      </c>
      <c r="E15" s="3"/>
    </row>
    <row r="16" spans="1:5" ht="12" customHeight="1">
      <c r="A16" s="6" t="s">
        <v>38</v>
      </c>
      <c r="B16" s="24">
        <v>0</v>
      </c>
      <c r="C16" s="24">
        <v>440</v>
      </c>
      <c r="D16" s="25">
        <v>0</v>
      </c>
      <c r="E16" s="3"/>
    </row>
    <row r="17" spans="1:5" ht="7.5" customHeight="1">
      <c r="A17" s="6" t="s">
        <v>31</v>
      </c>
      <c r="B17" s="4">
        <v>0</v>
      </c>
      <c r="C17" s="4">
        <v>0</v>
      </c>
      <c r="D17" s="25">
        <v>0</v>
      </c>
      <c r="E17" s="3"/>
    </row>
    <row r="18" spans="1:5" ht="6.75" customHeight="1">
      <c r="A18" s="6" t="s">
        <v>39</v>
      </c>
      <c r="B18" s="24">
        <v>0</v>
      </c>
      <c r="C18" s="24">
        <v>0</v>
      </c>
      <c r="D18" s="25">
        <v>0</v>
      </c>
      <c r="E18" s="3"/>
    </row>
    <row r="19" spans="1:5" ht="7.5" customHeight="1">
      <c r="A19" s="6" t="s">
        <v>29</v>
      </c>
      <c r="B19" s="4">
        <v>0</v>
      </c>
      <c r="C19" s="4">
        <v>0</v>
      </c>
      <c r="D19" s="25">
        <v>0</v>
      </c>
      <c r="E19" s="3"/>
    </row>
    <row r="20" spans="1:5" ht="13.5" customHeight="1">
      <c r="A20" s="7" t="s">
        <v>9</v>
      </c>
      <c r="B20" s="14">
        <f>B6+B7+B8+B9+B10+B11+B13+B14+B15+B16+B17+B18+B19+B12</f>
        <v>6713200</v>
      </c>
      <c r="C20" s="14">
        <f>C19+C18+C16+C15+C14+C11+C10+C9+C8+C7+C6+C17+C13+C12</f>
        <v>2862255.68</v>
      </c>
      <c r="D20" s="16">
        <f aca="true" t="shared" si="0" ref="D20:D32">C20/B20*100</f>
        <v>42.63623428469285</v>
      </c>
      <c r="E20" s="3"/>
    </row>
    <row r="21" spans="1:5" ht="33.75" customHeight="1">
      <c r="A21" s="17" t="s">
        <v>44</v>
      </c>
      <c r="B21" s="18">
        <v>603000</v>
      </c>
      <c r="C21" s="18">
        <v>334456.89</v>
      </c>
      <c r="D21" s="30">
        <f t="shared" si="0"/>
        <v>55.465487562189054</v>
      </c>
      <c r="E21" s="3"/>
    </row>
    <row r="22" spans="1:5" ht="13.5" customHeight="1">
      <c r="A22" s="31" t="s">
        <v>45</v>
      </c>
      <c r="B22" s="18">
        <v>0</v>
      </c>
      <c r="C22" s="18">
        <v>2537.56</v>
      </c>
      <c r="D22" s="30">
        <v>0</v>
      </c>
      <c r="E22" s="3"/>
    </row>
    <row r="23" spans="1:5" ht="23.25" customHeight="1">
      <c r="A23" s="31" t="s">
        <v>46</v>
      </c>
      <c r="B23" s="18">
        <v>904600</v>
      </c>
      <c r="C23" s="4">
        <v>463469.49</v>
      </c>
      <c r="D23" s="30">
        <f t="shared" si="0"/>
        <v>51.23474353305328</v>
      </c>
      <c r="E23" s="3"/>
    </row>
    <row r="24" spans="1:5" ht="15" customHeight="1">
      <c r="A24" s="31" t="s">
        <v>47</v>
      </c>
      <c r="B24" s="18">
        <v>0</v>
      </c>
      <c r="C24" s="18">
        <v>-63706.55</v>
      </c>
      <c r="D24" s="30">
        <v>0</v>
      </c>
      <c r="E24" s="3"/>
    </row>
    <row r="25" spans="1:5" ht="28.5" customHeight="1">
      <c r="A25" s="7" t="s">
        <v>43</v>
      </c>
      <c r="B25" s="14">
        <f>SUM(B21:B24)</f>
        <v>1507600</v>
      </c>
      <c r="C25" s="14">
        <f>SUM(C21:C24)</f>
        <v>736757.3899999999</v>
      </c>
      <c r="D25" s="32">
        <f t="shared" si="0"/>
        <v>48.869553595118056</v>
      </c>
      <c r="E25" s="3"/>
    </row>
    <row r="26" spans="1:5" ht="10.5" customHeight="1">
      <c r="A26" s="6" t="s">
        <v>5</v>
      </c>
      <c r="B26" s="4">
        <v>0</v>
      </c>
      <c r="C26" s="4">
        <v>0</v>
      </c>
      <c r="D26" s="30">
        <v>0</v>
      </c>
      <c r="E26" s="3"/>
    </row>
    <row r="27" spans="1:5" ht="21.75" customHeight="1">
      <c r="A27" s="6" t="s">
        <v>66</v>
      </c>
      <c r="B27" s="4">
        <v>18100</v>
      </c>
      <c r="C27" s="4">
        <v>4508.5</v>
      </c>
      <c r="D27" s="30">
        <f t="shared" si="0"/>
        <v>24.908839779005525</v>
      </c>
      <c r="E27" s="3"/>
    </row>
    <row r="28" spans="1:5" ht="13.5" customHeight="1">
      <c r="A28" s="6" t="s">
        <v>58</v>
      </c>
      <c r="B28" s="4">
        <v>0</v>
      </c>
      <c r="C28" s="4">
        <v>37.45</v>
      </c>
      <c r="D28" s="30">
        <v>0</v>
      </c>
      <c r="E28" s="3"/>
    </row>
    <row r="29" spans="1:5" ht="13.5" customHeight="1">
      <c r="A29" s="6" t="s">
        <v>35</v>
      </c>
      <c r="B29" s="4">
        <v>0</v>
      </c>
      <c r="C29" s="4">
        <v>269</v>
      </c>
      <c r="D29" s="30">
        <v>0</v>
      </c>
      <c r="E29" s="3"/>
    </row>
    <row r="30" spans="1:5" ht="8.25" customHeight="1">
      <c r="A30" s="6" t="s">
        <v>24</v>
      </c>
      <c r="B30" s="4">
        <v>0</v>
      </c>
      <c r="C30" s="4">
        <v>0</v>
      </c>
      <c r="D30" s="30">
        <v>0</v>
      </c>
      <c r="E30" s="3"/>
    </row>
    <row r="31" spans="1:5" ht="9" customHeight="1">
      <c r="A31" s="6" t="s">
        <v>25</v>
      </c>
      <c r="B31" s="4">
        <v>0</v>
      </c>
      <c r="C31" s="4">
        <v>0</v>
      </c>
      <c r="D31" s="30">
        <v>0</v>
      </c>
      <c r="E31" s="3"/>
    </row>
    <row r="32" spans="1:5" ht="12.75" customHeight="1">
      <c r="A32" s="7" t="s">
        <v>10</v>
      </c>
      <c r="B32" s="14">
        <f>B31+B30+B29+B27+B28</f>
        <v>18100</v>
      </c>
      <c r="C32" s="14">
        <f>C31+C30+C29+C27+C26+C28</f>
        <v>4814.95</v>
      </c>
      <c r="D32" s="32">
        <f t="shared" si="0"/>
        <v>26.601933701657458</v>
      </c>
      <c r="E32" s="3"/>
    </row>
    <row r="33" spans="1:5" ht="9.75" customHeight="1">
      <c r="A33" s="6" t="s">
        <v>40</v>
      </c>
      <c r="B33" s="24">
        <v>0</v>
      </c>
      <c r="C33" s="24">
        <v>0</v>
      </c>
      <c r="D33" s="30">
        <v>0</v>
      </c>
      <c r="E33" s="3"/>
    </row>
    <row r="34" spans="1:5" ht="30" customHeight="1">
      <c r="A34" s="6" t="s">
        <v>67</v>
      </c>
      <c r="B34" s="24">
        <v>1306000</v>
      </c>
      <c r="C34" s="24">
        <v>81048.76</v>
      </c>
      <c r="D34" s="25">
        <f>C34/B34*100</f>
        <v>6.205877488514548</v>
      </c>
      <c r="E34" s="3"/>
    </row>
    <row r="35" spans="1:5" ht="12" customHeight="1">
      <c r="A35" s="6" t="s">
        <v>51</v>
      </c>
      <c r="B35" s="24">
        <v>0</v>
      </c>
      <c r="C35" s="24">
        <v>4115.36</v>
      </c>
      <c r="D35" s="25">
        <v>0</v>
      </c>
      <c r="E35" s="3"/>
    </row>
    <row r="36" spans="1:5" ht="8.25" customHeight="1">
      <c r="A36" s="6" t="s">
        <v>52</v>
      </c>
      <c r="B36" s="24">
        <v>0</v>
      </c>
      <c r="C36" s="35">
        <v>0</v>
      </c>
      <c r="D36" s="25">
        <v>0</v>
      </c>
      <c r="E36" s="3"/>
    </row>
    <row r="37" spans="1:5" ht="6.75" customHeight="1">
      <c r="A37" s="6" t="s">
        <v>30</v>
      </c>
      <c r="B37" s="24">
        <v>0</v>
      </c>
      <c r="C37" s="33">
        <v>0</v>
      </c>
      <c r="D37" s="25">
        <v>0</v>
      </c>
      <c r="E37" s="3"/>
    </row>
    <row r="38" spans="1:5" ht="33.75" customHeight="1">
      <c r="A38" s="6" t="s">
        <v>68</v>
      </c>
      <c r="B38" s="24">
        <v>4053200</v>
      </c>
      <c r="C38" s="24">
        <v>1875542.32</v>
      </c>
      <c r="D38" s="25">
        <f>C38/B38*100</f>
        <v>46.27312543175763</v>
      </c>
      <c r="E38" s="3"/>
    </row>
    <row r="39" spans="1:5" ht="12" customHeight="1">
      <c r="A39" s="6" t="s">
        <v>54</v>
      </c>
      <c r="B39" s="24">
        <v>0</v>
      </c>
      <c r="C39" s="24">
        <v>21207.56</v>
      </c>
      <c r="D39" s="25">
        <v>0</v>
      </c>
      <c r="E39" s="3"/>
    </row>
    <row r="40" spans="1:5" ht="8.25" customHeight="1">
      <c r="A40" s="6" t="s">
        <v>63</v>
      </c>
      <c r="B40" s="24">
        <v>0</v>
      </c>
      <c r="C40" s="24">
        <v>0</v>
      </c>
      <c r="D40" s="25">
        <v>0</v>
      </c>
      <c r="E40" s="3"/>
    </row>
    <row r="41" spans="1:5" ht="12.75" customHeight="1">
      <c r="A41" s="6" t="s">
        <v>64</v>
      </c>
      <c r="B41" s="24">
        <v>0</v>
      </c>
      <c r="C41" s="24">
        <v>1</v>
      </c>
      <c r="D41" s="25">
        <v>0</v>
      </c>
      <c r="E41" s="3"/>
    </row>
    <row r="42" spans="1:5" ht="13.5" customHeight="1">
      <c r="A42" s="6" t="s">
        <v>55</v>
      </c>
      <c r="B42" s="24">
        <v>1500000</v>
      </c>
      <c r="C42" s="24">
        <v>157738.7</v>
      </c>
      <c r="D42" s="25">
        <f>C42/B42*100</f>
        <v>10.515913333333334</v>
      </c>
      <c r="E42" s="3"/>
    </row>
    <row r="43" spans="1:5" ht="12.75" customHeight="1">
      <c r="A43" s="6" t="s">
        <v>56</v>
      </c>
      <c r="B43" s="24">
        <v>0</v>
      </c>
      <c r="C43" s="24">
        <v>11473.5</v>
      </c>
      <c r="D43" s="25">
        <v>0</v>
      </c>
      <c r="E43" s="3"/>
    </row>
    <row r="44" spans="1:5" ht="6" customHeight="1">
      <c r="A44" s="6" t="s">
        <v>57</v>
      </c>
      <c r="B44" s="24">
        <v>0</v>
      </c>
      <c r="C44" s="24">
        <v>0</v>
      </c>
      <c r="D44" s="25">
        <v>0</v>
      </c>
      <c r="E44" s="3"/>
    </row>
    <row r="45" spans="1:5" ht="5.25" customHeight="1">
      <c r="A45" s="6" t="s">
        <v>59</v>
      </c>
      <c r="B45" s="24">
        <v>0</v>
      </c>
      <c r="C45" s="34">
        <v>0</v>
      </c>
      <c r="D45" s="25">
        <v>0</v>
      </c>
      <c r="E45" s="3"/>
    </row>
    <row r="46" spans="1:5" ht="6" customHeight="1">
      <c r="A46" s="29" t="s">
        <v>42</v>
      </c>
      <c r="B46" s="24">
        <v>0</v>
      </c>
      <c r="C46" s="24">
        <v>0</v>
      </c>
      <c r="D46" s="25">
        <v>0</v>
      </c>
      <c r="E46" s="3"/>
    </row>
    <row r="47" spans="1:5" ht="14.25" customHeight="1">
      <c r="A47" s="8" t="s">
        <v>11</v>
      </c>
      <c r="B47" s="14">
        <f>B46+B45+B44+B43+B42+B39+B38+B37+B36+B35+B34+B33+B40+B41</f>
        <v>6859200</v>
      </c>
      <c r="C47" s="14">
        <f>C46+C45+C44+C43+C42+C39+C38+C37+C36+C35+C34+C33+C40+C41</f>
        <v>2151127.2</v>
      </c>
      <c r="D47" s="16">
        <f aca="true" t="shared" si="1" ref="D47:D63">C47/B47*100</f>
        <v>31.361196641007698</v>
      </c>
      <c r="E47" s="3"/>
    </row>
    <row r="48" spans="1:5" ht="7.5" customHeight="1">
      <c r="A48" s="6" t="s">
        <v>6</v>
      </c>
      <c r="B48" s="4">
        <v>0</v>
      </c>
      <c r="C48" s="4">
        <v>0</v>
      </c>
      <c r="D48" s="37">
        <v>0</v>
      </c>
      <c r="E48" s="3"/>
    </row>
    <row r="49" spans="1:5" ht="6.75" customHeight="1">
      <c r="A49" s="6" t="s">
        <v>26</v>
      </c>
      <c r="B49" s="4">
        <v>0</v>
      </c>
      <c r="C49" s="4">
        <v>0</v>
      </c>
      <c r="D49" s="37">
        <v>0</v>
      </c>
      <c r="E49" s="3"/>
    </row>
    <row r="50" spans="1:5" ht="12.75" customHeight="1">
      <c r="A50" s="6" t="s">
        <v>77</v>
      </c>
      <c r="B50" s="4">
        <v>0</v>
      </c>
      <c r="C50" s="4">
        <v>122.68</v>
      </c>
      <c r="D50" s="37">
        <v>0</v>
      </c>
      <c r="E50" s="3"/>
    </row>
    <row r="51" spans="1:5" ht="21" customHeight="1">
      <c r="A51" s="9" t="s">
        <v>13</v>
      </c>
      <c r="B51" s="14">
        <f>B48+B49+B50</f>
        <v>0</v>
      </c>
      <c r="C51" s="14">
        <f>C48+C49+C50</f>
        <v>122.68</v>
      </c>
      <c r="D51" s="16">
        <v>0</v>
      </c>
      <c r="E51" s="3"/>
    </row>
    <row r="52" spans="1:5" ht="13.5" customHeight="1">
      <c r="A52" s="9" t="s">
        <v>12</v>
      </c>
      <c r="B52" s="15">
        <f>B20+B32+B47+B51+B25</f>
        <v>15098100</v>
      </c>
      <c r="C52" s="15">
        <f>C20+C32+C47+C51+C25</f>
        <v>5755077.899999999</v>
      </c>
      <c r="D52" s="16">
        <f t="shared" si="1"/>
        <v>38.11789496691637</v>
      </c>
      <c r="E52" s="3"/>
    </row>
    <row r="53" spans="1:5" ht="46.5" customHeight="1">
      <c r="A53" s="6" t="s">
        <v>69</v>
      </c>
      <c r="B53" s="24">
        <v>300000</v>
      </c>
      <c r="C53" s="24">
        <v>54100.87</v>
      </c>
      <c r="D53" s="25">
        <f t="shared" si="1"/>
        <v>18.033623333333335</v>
      </c>
      <c r="E53" s="3"/>
    </row>
    <row r="54" spans="1:5" ht="8.25" customHeight="1">
      <c r="A54" s="6" t="s">
        <v>41</v>
      </c>
      <c r="B54" s="24">
        <v>0</v>
      </c>
      <c r="C54" s="24">
        <v>0</v>
      </c>
      <c r="D54" s="25">
        <v>0</v>
      </c>
      <c r="E54" s="3"/>
    </row>
    <row r="55" spans="1:5" ht="48" customHeight="1">
      <c r="A55" s="6" t="s">
        <v>70</v>
      </c>
      <c r="B55" s="24">
        <v>100000</v>
      </c>
      <c r="C55" s="24">
        <v>119077.44</v>
      </c>
      <c r="D55" s="25">
        <f t="shared" si="1"/>
        <v>119.07744</v>
      </c>
      <c r="E55" s="3"/>
    </row>
    <row r="56" spans="1:5" ht="48" customHeight="1">
      <c r="A56" s="6" t="s">
        <v>74</v>
      </c>
      <c r="B56" s="24">
        <v>725400</v>
      </c>
      <c r="C56" s="24">
        <v>475437.54</v>
      </c>
      <c r="D56" s="25">
        <f t="shared" si="1"/>
        <v>65.54143093465674</v>
      </c>
      <c r="E56" s="3"/>
    </row>
    <row r="57" spans="1:5" ht="33" customHeight="1">
      <c r="A57" s="9" t="s">
        <v>14</v>
      </c>
      <c r="B57" s="26">
        <f>B55+B54+B53+B56</f>
        <v>1125400</v>
      </c>
      <c r="C57" s="26">
        <f>C55+C54+C53+C56</f>
        <v>648615.85</v>
      </c>
      <c r="D57" s="27">
        <f t="shared" si="1"/>
        <v>57.63425004442865</v>
      </c>
      <c r="E57" s="3"/>
    </row>
    <row r="58" spans="1:5" ht="9" customHeight="1">
      <c r="A58" s="17" t="s">
        <v>61</v>
      </c>
      <c r="B58" s="28">
        <v>0</v>
      </c>
      <c r="C58" s="28">
        <v>0</v>
      </c>
      <c r="D58" s="25">
        <v>0</v>
      </c>
      <c r="E58" s="3"/>
    </row>
    <row r="59" spans="1:5" ht="8.25" customHeight="1">
      <c r="A59" s="9" t="s">
        <v>19</v>
      </c>
      <c r="B59" s="26">
        <f>B58</f>
        <v>0</v>
      </c>
      <c r="C59" s="26">
        <f>C58</f>
        <v>0</v>
      </c>
      <c r="D59" s="27">
        <v>0</v>
      </c>
      <c r="E59" s="3"/>
    </row>
    <row r="60" spans="1:5" ht="36" customHeight="1">
      <c r="A60" s="6" t="s">
        <v>71</v>
      </c>
      <c r="B60" s="24">
        <v>1000000</v>
      </c>
      <c r="C60" s="24">
        <v>0</v>
      </c>
      <c r="D60" s="38">
        <f t="shared" si="1"/>
        <v>0</v>
      </c>
      <c r="E60" s="3"/>
    </row>
    <row r="61" spans="1:5" ht="22.5" customHeight="1">
      <c r="A61" s="6" t="s">
        <v>60</v>
      </c>
      <c r="B61" s="24">
        <v>0</v>
      </c>
      <c r="C61" s="24">
        <v>4910</v>
      </c>
      <c r="D61" s="38">
        <v>0</v>
      </c>
      <c r="E61" s="3"/>
    </row>
    <row r="62" spans="1:5" ht="36.75" customHeight="1">
      <c r="A62" s="6" t="s">
        <v>62</v>
      </c>
      <c r="B62" s="24">
        <v>2570000</v>
      </c>
      <c r="C62" s="24">
        <v>51888.63</v>
      </c>
      <c r="D62" s="38">
        <f t="shared" si="1"/>
        <v>2.019012840466926</v>
      </c>
      <c r="E62" s="3"/>
    </row>
    <row r="63" spans="1:5" ht="24" customHeight="1">
      <c r="A63" s="9" t="s">
        <v>15</v>
      </c>
      <c r="B63" s="14">
        <f>B62+B61+B60</f>
        <v>3570000</v>
      </c>
      <c r="C63" s="14">
        <f>C62+C61+C60</f>
        <v>56798.63</v>
      </c>
      <c r="D63" s="16">
        <f t="shared" si="1"/>
        <v>1.5909980392156864</v>
      </c>
      <c r="E63" s="3"/>
    </row>
    <row r="64" spans="1:5" ht="21" customHeight="1">
      <c r="A64" s="17" t="s">
        <v>94</v>
      </c>
      <c r="B64" s="18">
        <v>0</v>
      </c>
      <c r="C64" s="18">
        <v>57029.15</v>
      </c>
      <c r="D64" s="37">
        <v>0</v>
      </c>
      <c r="E64" s="3"/>
    </row>
    <row r="65" spans="1:5" ht="8.25" customHeight="1">
      <c r="A65" s="17" t="s">
        <v>65</v>
      </c>
      <c r="B65" s="18">
        <v>0</v>
      </c>
      <c r="C65" s="18">
        <v>0</v>
      </c>
      <c r="D65" s="37">
        <v>0</v>
      </c>
      <c r="E65" s="3"/>
    </row>
    <row r="66" spans="1:5" ht="7.5" customHeight="1">
      <c r="A66" s="17" t="s">
        <v>79</v>
      </c>
      <c r="B66" s="18">
        <v>0</v>
      </c>
      <c r="C66" s="18">
        <v>0</v>
      </c>
      <c r="D66" s="37">
        <v>0</v>
      </c>
      <c r="E66" s="3"/>
    </row>
    <row r="67" spans="1:5" ht="12" customHeight="1">
      <c r="A67" s="9" t="s">
        <v>22</v>
      </c>
      <c r="B67" s="14">
        <f>B64+B65+B66</f>
        <v>0</v>
      </c>
      <c r="C67" s="14">
        <f>C64+C65+C66</f>
        <v>57029.15</v>
      </c>
      <c r="D67" s="16">
        <v>0</v>
      </c>
      <c r="E67" s="3"/>
    </row>
    <row r="68" spans="1:5" s="20" customFormat="1" ht="23.25" customHeight="1">
      <c r="A68" s="17" t="s">
        <v>75</v>
      </c>
      <c r="B68" s="18">
        <v>0</v>
      </c>
      <c r="C68" s="18">
        <v>0</v>
      </c>
      <c r="D68" s="37">
        <v>0</v>
      </c>
      <c r="E68" s="19"/>
    </row>
    <row r="69" spans="1:5" s="20" customFormat="1" ht="9" customHeight="1">
      <c r="A69" s="17" t="s">
        <v>53</v>
      </c>
      <c r="B69" s="18">
        <v>0</v>
      </c>
      <c r="C69" s="18">
        <v>0</v>
      </c>
      <c r="D69" s="37">
        <v>0</v>
      </c>
      <c r="E69" s="19"/>
    </row>
    <row r="70" spans="1:5" ht="9.75" customHeight="1">
      <c r="A70" s="9" t="s">
        <v>23</v>
      </c>
      <c r="B70" s="26">
        <f>B69+B68</f>
        <v>0</v>
      </c>
      <c r="C70" s="26">
        <f>C69+C68</f>
        <v>0</v>
      </c>
      <c r="D70" s="16">
        <v>0</v>
      </c>
      <c r="E70" s="3"/>
    </row>
    <row r="71" spans="1:5" ht="7.5" customHeight="1">
      <c r="A71" s="17" t="s">
        <v>21</v>
      </c>
      <c r="B71" s="18">
        <v>0</v>
      </c>
      <c r="C71" s="18">
        <v>0</v>
      </c>
      <c r="D71" s="37">
        <v>0</v>
      </c>
      <c r="E71" s="3"/>
    </row>
    <row r="72" spans="1:5" ht="9" customHeight="1">
      <c r="A72" s="9" t="s">
        <v>20</v>
      </c>
      <c r="B72" s="14">
        <f>B71</f>
        <v>0</v>
      </c>
      <c r="C72" s="14">
        <f>C71</f>
        <v>0</v>
      </c>
      <c r="D72" s="16">
        <v>0</v>
      </c>
      <c r="E72" s="3"/>
    </row>
    <row r="73" spans="1:5" ht="12.75">
      <c r="A73" s="9" t="s">
        <v>16</v>
      </c>
      <c r="B73" s="15">
        <f>B72+B70+B67+B63+B59+B57</f>
        <v>4695400</v>
      </c>
      <c r="C73" s="15">
        <f>C57+C59+C63+C72+C67+C70</f>
        <v>762443.63</v>
      </c>
      <c r="D73" s="16">
        <f>C73/B73*100</f>
        <v>16.23809749968054</v>
      </c>
      <c r="E73" s="3"/>
    </row>
    <row r="74" spans="1:5" ht="21.75" customHeight="1">
      <c r="A74" s="6" t="s">
        <v>83</v>
      </c>
      <c r="B74" s="24">
        <v>4328500</v>
      </c>
      <c r="C74" s="24">
        <v>2164172</v>
      </c>
      <c r="D74" s="25">
        <f>C74/B74*100</f>
        <v>49.99819799006584</v>
      </c>
      <c r="E74" s="3"/>
    </row>
    <row r="75" spans="1:5" ht="23.25" customHeight="1">
      <c r="A75" s="6" t="s">
        <v>78</v>
      </c>
      <c r="B75" s="24">
        <v>5870000</v>
      </c>
      <c r="C75" s="24">
        <v>4871000</v>
      </c>
      <c r="D75" s="25">
        <f>C75/B75*100</f>
        <v>82.98126064735946</v>
      </c>
      <c r="E75" s="3"/>
    </row>
    <row r="76" spans="1:5" ht="6.75" customHeight="1">
      <c r="A76" s="6" t="s">
        <v>72</v>
      </c>
      <c r="B76" s="24">
        <v>0</v>
      </c>
      <c r="C76" s="24">
        <v>0</v>
      </c>
      <c r="D76" s="25">
        <v>0</v>
      </c>
      <c r="E76" s="3"/>
    </row>
    <row r="77" spans="1:5" ht="34.5" customHeight="1">
      <c r="A77" s="6" t="s">
        <v>92</v>
      </c>
      <c r="B77" s="24">
        <v>27013830</v>
      </c>
      <c r="C77" s="24">
        <v>0</v>
      </c>
      <c r="D77" s="25">
        <f>C77/B77*100</f>
        <v>0</v>
      </c>
      <c r="E77" s="3"/>
    </row>
    <row r="78" spans="1:5" ht="44.25" customHeight="1">
      <c r="A78" s="6" t="s">
        <v>84</v>
      </c>
      <c r="B78" s="24">
        <v>3043600</v>
      </c>
      <c r="C78" s="24">
        <v>1744924</v>
      </c>
      <c r="D78" s="25">
        <f>C78/B78*100</f>
        <v>57.33092390590091</v>
      </c>
      <c r="E78" s="3"/>
    </row>
    <row r="79" spans="1:5" ht="33" customHeight="1">
      <c r="A79" s="6" t="s">
        <v>84</v>
      </c>
      <c r="B79" s="24">
        <v>1054100</v>
      </c>
      <c r="C79" s="24">
        <v>0</v>
      </c>
      <c r="D79" s="25">
        <v>0</v>
      </c>
      <c r="E79" s="3"/>
    </row>
    <row r="80" spans="1:5" ht="31.5" customHeight="1">
      <c r="A80" s="6" t="s">
        <v>85</v>
      </c>
      <c r="B80" s="24">
        <v>8253295.15</v>
      </c>
      <c r="C80" s="24">
        <v>0</v>
      </c>
      <c r="D80" s="25">
        <v>0</v>
      </c>
      <c r="E80" s="3"/>
    </row>
    <row r="81" spans="1:5" ht="24" customHeight="1">
      <c r="A81" s="6" t="s">
        <v>86</v>
      </c>
      <c r="B81" s="24">
        <v>973100</v>
      </c>
      <c r="C81" s="24">
        <v>0</v>
      </c>
      <c r="D81" s="25">
        <v>0</v>
      </c>
      <c r="E81" s="3"/>
    </row>
    <row r="82" spans="1:5" ht="35.25" customHeight="1">
      <c r="A82" s="6" t="s">
        <v>87</v>
      </c>
      <c r="B82" s="24">
        <v>359508</v>
      </c>
      <c r="C82" s="24">
        <v>179134</v>
      </c>
      <c r="D82" s="25">
        <f aca="true" t="shared" si="2" ref="D82:D91">C82/B82*100</f>
        <v>49.82754208529435</v>
      </c>
      <c r="E82" s="3"/>
    </row>
    <row r="83" spans="1:5" ht="26.25" customHeight="1">
      <c r="A83" s="6" t="s">
        <v>88</v>
      </c>
      <c r="B83" s="24">
        <v>14296.2</v>
      </c>
      <c r="C83" s="24">
        <v>725</v>
      </c>
      <c r="D83" s="25">
        <f t="shared" si="2"/>
        <v>5.071277682181279</v>
      </c>
      <c r="E83" s="23"/>
    </row>
    <row r="84" spans="1:5" ht="12" customHeight="1">
      <c r="A84" s="6" t="s">
        <v>89</v>
      </c>
      <c r="B84" s="24">
        <v>0</v>
      </c>
      <c r="C84" s="24">
        <v>0</v>
      </c>
      <c r="D84" s="25">
        <v>0</v>
      </c>
      <c r="E84" s="3"/>
    </row>
    <row r="85" spans="1:5" ht="21.75" customHeight="1">
      <c r="A85" s="6" t="s">
        <v>93</v>
      </c>
      <c r="B85" s="24">
        <v>381600</v>
      </c>
      <c r="C85" s="24">
        <v>15573.5</v>
      </c>
      <c r="D85" s="25">
        <f>C85/B85*100</f>
        <v>4.081105870020965</v>
      </c>
      <c r="E85" s="3"/>
    </row>
    <row r="86" spans="1:5" ht="8.25" customHeight="1">
      <c r="A86" s="6" t="s">
        <v>36</v>
      </c>
      <c r="B86" s="24">
        <v>0</v>
      </c>
      <c r="C86" s="24">
        <v>0</v>
      </c>
      <c r="D86" s="25">
        <v>0</v>
      </c>
      <c r="E86" s="3"/>
    </row>
    <row r="87" spans="1:5" ht="7.5" customHeight="1">
      <c r="A87" s="6" t="s">
        <v>80</v>
      </c>
      <c r="B87" s="24">
        <v>0</v>
      </c>
      <c r="C87" s="24">
        <v>0</v>
      </c>
      <c r="D87" s="25">
        <v>0</v>
      </c>
      <c r="E87" s="3"/>
    </row>
    <row r="88" spans="1:5" ht="21" customHeight="1">
      <c r="A88" s="6" t="s">
        <v>73</v>
      </c>
      <c r="B88" s="24">
        <v>0</v>
      </c>
      <c r="C88" s="24">
        <v>-593248.86</v>
      </c>
      <c r="D88" s="25">
        <v>0</v>
      </c>
      <c r="E88" s="3"/>
    </row>
    <row r="89" spans="1:5" ht="33.75" customHeight="1">
      <c r="A89" s="9" t="s">
        <v>17</v>
      </c>
      <c r="B89" s="26">
        <f>B74+B81+B82+B83+B84+B86+B88+B76+B80+B78+B79+B75+B77+B87+B85</f>
        <v>51291829.35</v>
      </c>
      <c r="C89" s="26">
        <f>C74+C81+C82+C83+C84+C86+C88+C76+C80+C78+C79+C75+C77+C87+C85</f>
        <v>8382279.640000001</v>
      </c>
      <c r="D89" s="36">
        <f t="shared" si="2"/>
        <v>16.34232926808254</v>
      </c>
      <c r="E89" s="3"/>
    </row>
    <row r="90" spans="1:5" ht="12.75" customHeight="1">
      <c r="A90" s="10" t="s">
        <v>18</v>
      </c>
      <c r="B90" s="4">
        <f>B73+B52</f>
        <v>19793500</v>
      </c>
      <c r="C90" s="4">
        <f>C73+C52</f>
        <v>6517521.529999999</v>
      </c>
      <c r="D90" s="12">
        <f t="shared" si="2"/>
        <v>32.92758496476115</v>
      </c>
      <c r="E90" s="3"/>
    </row>
    <row r="91" spans="1:5" ht="12.75">
      <c r="A91" s="11" t="s">
        <v>7</v>
      </c>
      <c r="B91" s="5">
        <f>B89+B90</f>
        <v>71085329.35</v>
      </c>
      <c r="C91" s="5">
        <f>C89+C90</f>
        <v>14899801.17</v>
      </c>
      <c r="D91" s="16">
        <f t="shared" si="2"/>
        <v>20.96044473063977</v>
      </c>
      <c r="E91" s="3"/>
    </row>
    <row r="92" spans="1:5" ht="6.75" customHeight="1">
      <c r="A92" s="1"/>
      <c r="B92" s="1"/>
      <c r="C92" s="1"/>
      <c r="D92" s="1"/>
      <c r="E92" s="1"/>
    </row>
    <row r="93" ht="12.75" hidden="1"/>
    <row r="94" spans="1:3" ht="12.75">
      <c r="A94" t="s">
        <v>81</v>
      </c>
      <c r="C94" t="s">
        <v>82</v>
      </c>
    </row>
    <row r="96" spans="1:3" ht="12.75">
      <c r="A96" t="s">
        <v>90</v>
      </c>
      <c r="C96" t="s">
        <v>91</v>
      </c>
    </row>
  </sheetData>
  <sheetProtection/>
  <mergeCells count="3">
    <mergeCell ref="A1:D1"/>
    <mergeCell ref="C4:D4"/>
    <mergeCell ref="A2:D2"/>
  </mergeCells>
  <printOptions/>
  <pageMargins left="0.5511811023622047" right="0.1968503937007874" top="0.1968503937007874" bottom="0" header="0.5511811023622047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2019-07-01T11:01:26Z</cp:lastPrinted>
  <dcterms:created xsi:type="dcterms:W3CDTF">2009-07-06T07:18:34Z</dcterms:created>
  <dcterms:modified xsi:type="dcterms:W3CDTF">2019-07-01T11:01:51Z</dcterms:modified>
  <cp:category/>
  <cp:version/>
  <cp:contentType/>
  <cp:contentStatus/>
</cp:coreProperties>
</file>