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Красноарм пс" sheetId="1" r:id="rId1"/>
  </sheets>
  <definedNames>
    <definedName name="Excel_BuiltIn_Print_Titles" localSheetId="0">'Красноарм пс'!$7:$7</definedName>
    <definedName name="_xlnm.Print_Titles" localSheetId="0">'Красноарм пс'!$7:$7</definedName>
    <definedName name="_xlnm.Print_Area" localSheetId="0">'Красноарм пс'!$A$1:$F$71</definedName>
  </definedNames>
  <calcPr fullCalcOnLoad="1"/>
</workbook>
</file>

<file path=xl/sharedStrings.xml><?xml version="1.0" encoding="utf-8"?>
<sst xmlns="http://schemas.openxmlformats.org/spreadsheetml/2006/main" count="165" uniqueCount="132">
  <si>
    <t>Единица измерения: руб.</t>
  </si>
  <si>
    <t>Наименование показателя</t>
  </si>
  <si>
    <t>Код бюджетной 
классификации</t>
  </si>
  <si>
    <t>Сумма</t>
  </si>
  <si>
    <t>00010000000000000000</t>
  </si>
  <si>
    <t xml:space="preserve">      НАЛОГОВЫЕ И НЕНАЛОГОВЫЕ ДОХОДЫ</t>
  </si>
  <si>
    <t>00010100000000000000</t>
  </si>
  <si>
    <t>00010102000000000000</t>
  </si>
  <si>
    <t xml:space="preserve">            Налог на доходы физических лиц</t>
  </si>
  <si>
    <t>18210102010010000110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</si>
  <si>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</si>
  <si>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</si>
  <si>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</si>
  <si>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</si>
  <si>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</si>
  <si>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</si>
  <si>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</si>
  <si>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00010503000000000000</t>
  </si>
  <si>
    <t xml:space="preserve">            Единый сельскохозяйственный налог</t>
  </si>
  <si>
    <t>18210503010010000110</t>
  </si>
  <si>
    <t xml:space="preserve">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</si>
  <si>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</si>
  <si>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</si>
  <si>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</si>
  <si>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</si>
  <si>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18210601030100000110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</si>
  <si>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</si>
  <si>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00010606000000000000</t>
  </si>
  <si>
    <t xml:space="preserve">            Земельный налог</t>
  </si>
  <si>
    <t>18210606033100000110</t>
  </si>
  <si>
    <t xml:space="preserve">              Земельный налог с организаций, обладающих земельным участком, расположенным в границах сельских  поселений</t>
  </si>
  <si>
    <t>18210606043100000110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</si>
  <si>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</si>
  <si>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00010800000000000000</t>
  </si>
  <si>
    <t xml:space="preserve">        ГОСУДАРСТВЕННАЯ ПОШЛИНА</t>
  </si>
  <si>
    <t>99310804020010000110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</si>
  <si>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</si>
  <si>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</si>
  <si>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</si>
  <si>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</si>
  <si>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</si>
  <si>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</si>
  <si>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</si>
  <si>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</si>
  <si>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</si>
  <si>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</si>
  <si>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</si>
  <si>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</si>
  <si>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</si>
  <si>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99320215002100000151</t>
  </si>
  <si>
    <t xml:space="preserve">              Дотации бюджетам сельских поселений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</si>
  <si>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</si>
  <si>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</si>
  <si>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99320229999100000151</t>
  </si>
  <si>
    <t>00020230000000000000</t>
  </si>
  <si>
    <t xml:space="preserve">          Субвенции бюджетам бюджетной системы Российской Федерации</t>
  </si>
  <si>
    <t>99320230024100000151</t>
  </si>
  <si>
    <t xml:space="preserve">              Субвенции бюджетам сельских поселений на выполнение передаваемых полномочий субъектов Российской Федерации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</si>
  <si>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</si>
  <si>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</si>
  <si>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 xml:space="preserve">          НАЛОГИ НА ПРИБЫЛЬ, ДОХОДЫ</t>
  </si>
  <si>
    <t>18210102020010000110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</si>
  <si>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</si>
  <si>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00011600000000000000</t>
  </si>
  <si>
    <t xml:space="preserve">        ШТРАФЫ, САНКЦИИ, ВОЗМЕЩЕНИЕ УЩЕРБА</t>
  </si>
  <si>
    <t xml:space="preserve">        ДОХОДЫ ОТ ПРОДАЖИ МАТЕРИАЛЬНЫХ И НЕМАТЕРИАЛЬНЫХ АКТИВОВ</t>
  </si>
  <si>
    <t>00011400000000000000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</si>
  <si>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</si>
  <si>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00011406000000000000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</si>
  <si>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</si>
  <si>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</si>
  <si>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16111633050100000140</t>
  </si>
  <si>
    <t>00020290000000000000</t>
  </si>
  <si>
    <t>99320290054100000151</t>
  </si>
  <si>
    <t xml:space="preserve">           Прочие безвозмездные поступления от других бюджетов бюджетной системы</t>
  </si>
  <si>
    <t xml:space="preserve">              Прочие безвозмездные поступления в бюджеты сельских поселений от бюджетов муниципальных районов</t>
  </si>
  <si>
    <t>Приложение 3</t>
  </si>
  <si>
    <t>99311406025100000430</t>
  </si>
  <si>
    <t>Прочие дотации бюджетам сельских поселений</t>
  </si>
  <si>
    <t>99320219999100000151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</si>
  <si>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</si>
  <si>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</si>
  <si>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99321960010100000151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</si>
  <si>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</si>
  <si>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Прочие безвозмездные поступления от других бюджетов бюджетной системы</t>
  </si>
  <si>
    <t>99320249999100000151</t>
  </si>
  <si>
    <t xml:space="preserve">          Иные межбюджетные трансферты</t>
  </si>
  <si>
    <t>00020240000000000000</t>
  </si>
  <si>
    <t>Сумма на 2019 год</t>
  </si>
  <si>
    <t>99320215001100000150</t>
  </si>
  <si>
    <t>99320215002100000150</t>
  </si>
  <si>
    <t>99320219999100000150</t>
  </si>
  <si>
    <t>99320229999100000150</t>
  </si>
  <si>
    <t>99320230024100000150</t>
  </si>
  <si>
    <t>99320235118100000150</t>
  </si>
  <si>
    <t xml:space="preserve">                  Прочие межбюджетные трансферты, передаваемые бюджетам сельских поселений</t>
  </si>
  <si>
    <t>99320249999100000150</t>
  </si>
  <si>
    <t>99320290054100000150</t>
  </si>
  <si>
    <t>99321960010100000150</t>
  </si>
  <si>
    <t>к решению Собрания депутатов Алманчинского сельского поселения Красноармейского района Чувашской Республики "О бюджете Алманчинского сельского поселения Красноармейского района Чувашской Республики на 2018 год и на плановый период 2019 и 2020 годов"</t>
  </si>
  <si>
    <t>99311105035100000120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</si>
  <si>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</si>
  <si>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00011300000000000000</t>
  </si>
  <si>
    <t>00011302000000000000</t>
  </si>
  <si>
    <t>99311302065100000130</t>
  </si>
  <si>
    <t xml:space="preserve">           ДОХОДЫ ОТ ОКАЗАНИЯ ПЛАТНЫХ УСЛУГ И КОМПЕНСАЦИИ ЗАТРАТ ГОСУДАРСТВА</t>
  </si>
  <si>
    <t xml:space="preserve">          Доходы от компенсации затрат государства</t>
  </si>
  <si>
    <t xml:space="preserve">         Доходы, поступающие в порядке возмещения расходов, понесенных в связи с эксплуатацией имущества сельских поселений</t>
  </si>
  <si>
    <t>10010302231010000110</t>
  </si>
  <si>
    <t>10010302241010000110</t>
  </si>
  <si>
    <t>10010302251010000110</t>
  </si>
  <si>
    <t>99320220216100000150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</si>
  <si>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</si>
  <si>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</si>
  <si>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</si>
  <si>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        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  </r>
    <r>
      <rPr>
        <sz val="11"/>
        <color indexed="8"/>
        <rFont val="Arial Cyr"/>
        <family val="0"/>
      </rPr>
      <t>(дороги респ)</t>
    </r>
  </si>
  <si>
    <t xml:space="preserve">       Прочие безвозмездные поступления</t>
  </si>
  <si>
    <t xml:space="preserve">      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</si>
  <si>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</si>
  <si>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99320705010100000150</t>
  </si>
  <si>
    <t>99320705020100000150</t>
  </si>
  <si>
    <t>00020700000000000000</t>
  </si>
  <si>
    <t>Изменение к 3  уточнению  2019 (+,-)</t>
  </si>
  <si>
    <t xml:space="preserve">              Прочие субсидии бюджетам сельских поселений </t>
  </si>
  <si>
    <t xml:space="preserve">              Дотации бюджетам сельских поселений на выравнивание бюджетной обеспеченности </t>
  </si>
  <si>
    <t xml:space="preserve">        Прочие безвозмездные поступления в бюджеты сельских поселений от бюджетов муниципальных районов </t>
  </si>
  <si>
    <t>к решению Собрания депутатов Красноармейского сельского поселения Красноармейского района Чувашской Республики "О бюджете Красноармейского сельского поселения Красноармейского района Чувашской Республики на 2020 год и на плановый период 2021 и 2022 годов"</t>
  </si>
  <si>
    <t>Прогнозируемые объемы поступлений доходов в бюджет Красноармейского сельского поселения Красноармейского района Чувашской Республики на 2020 год</t>
  </si>
  <si>
    <t>99320225509100000150</t>
  </si>
  <si>
    <t>99320225555100000150</t>
  </si>
  <si>
    <t xml:space="preserve">              Субсидии бюджетам сельских поселений на подготовку и проведение празднования на федеральном уровне памятных дат субъектов Российской Федерации</t>
  </si>
  <si>
    <t xml:space="preserve">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</si>
</sst>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30" fillId="21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30" fillId="0" borderId="0">
      <alignment horizontal="left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1" fillId="0" borderId="0">
      <alignment horizontal="center" wrapText="1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1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30" fillId="0" borderId="0">
      <alignment horizontal="right"/>
      <protection/>
    </xf>
    <xf numFmtId="0" fontId="2" fillId="20" borderId="1">
      <alignment/>
      <protection/>
    </xf>
    <xf numFmtId="0" fontId="2" fillId="20" borderId="1">
      <alignment/>
      <protection/>
    </xf>
    <xf numFmtId="0" fontId="30" fillId="21" borderId="2">
      <alignment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30" fillId="0" borderId="4">
      <alignment horizontal="center" vertical="center" wrapText="1"/>
      <protection/>
    </xf>
    <xf numFmtId="0" fontId="2" fillId="20" borderId="5">
      <alignment/>
      <protection/>
    </xf>
    <xf numFmtId="0" fontId="2" fillId="20" borderId="5">
      <alignment/>
      <protection/>
    </xf>
    <xf numFmtId="0" fontId="30" fillId="21" borderId="6">
      <alignment/>
      <protection/>
    </xf>
    <xf numFmtId="49" fontId="2" fillId="0" borderId="3">
      <alignment horizontal="center" vertical="top" shrinkToFit="1"/>
      <protection/>
    </xf>
    <xf numFmtId="49" fontId="2" fillId="0" borderId="3">
      <alignment horizontal="center" vertical="top" shrinkToFit="1"/>
      <protection/>
    </xf>
    <xf numFmtId="49" fontId="30" fillId="0" borderId="4">
      <alignment horizontal="center" vertical="top" shrinkToFit="1"/>
      <protection/>
    </xf>
    <xf numFmtId="0" fontId="2" fillId="0" borderId="3">
      <alignment horizontal="center" vertical="top" wrapText="1"/>
      <protection/>
    </xf>
    <xf numFmtId="0" fontId="2" fillId="0" borderId="3">
      <alignment horizontal="center" vertical="top" wrapText="1"/>
      <protection/>
    </xf>
    <xf numFmtId="0" fontId="30" fillId="0" borderId="4">
      <alignment horizontal="center" vertical="top" wrapText="1"/>
      <protection/>
    </xf>
    <xf numFmtId="4" fontId="2" fillId="0" borderId="3">
      <alignment horizontal="right" vertical="top" shrinkToFit="1"/>
      <protection/>
    </xf>
    <xf numFmtId="4" fontId="2" fillId="0" borderId="3">
      <alignment horizontal="right" vertical="top" shrinkToFit="1"/>
      <protection/>
    </xf>
    <xf numFmtId="4" fontId="30" fillId="0" borderId="4">
      <alignment horizontal="right" vertical="top" shrinkToFit="1"/>
      <protection/>
    </xf>
    <xf numFmtId="10" fontId="2" fillId="0" borderId="3">
      <alignment horizontal="center" vertical="top" shrinkToFit="1"/>
      <protection/>
    </xf>
    <xf numFmtId="10" fontId="2" fillId="0" borderId="3">
      <alignment horizontal="center" vertical="top" shrinkToFit="1"/>
      <protection/>
    </xf>
    <xf numFmtId="10" fontId="30" fillId="0" borderId="4">
      <alignment horizontal="center" vertical="top" shrinkToFit="1"/>
      <protection/>
    </xf>
    <xf numFmtId="0" fontId="2" fillId="20" borderId="7">
      <alignment/>
      <protection/>
    </xf>
    <xf numFmtId="0" fontId="2" fillId="20" borderId="7">
      <alignment/>
      <protection/>
    </xf>
    <xf numFmtId="0" fontId="30" fillId="21" borderId="8">
      <alignment/>
      <protection/>
    </xf>
    <xf numFmtId="49" fontId="4" fillId="0" borderId="3">
      <alignment horizontal="left" vertical="top" shrinkToFit="1"/>
      <protection/>
    </xf>
    <xf numFmtId="49" fontId="4" fillId="0" borderId="3">
      <alignment horizontal="left" vertical="top" shrinkToFit="1"/>
      <protection/>
    </xf>
    <xf numFmtId="49" fontId="32" fillId="0" borderId="4">
      <alignment horizontal="left" vertical="top" shrinkToFit="1"/>
      <protection/>
    </xf>
    <xf numFmtId="4" fontId="4" fillId="22" borderId="3">
      <alignment horizontal="right" vertical="top" shrinkToFit="1"/>
      <protection/>
    </xf>
    <xf numFmtId="4" fontId="4" fillId="22" borderId="3">
      <alignment horizontal="right" vertical="top" shrinkToFit="1"/>
      <protection/>
    </xf>
    <xf numFmtId="4" fontId="32" fillId="23" borderId="4">
      <alignment horizontal="right" vertical="top" shrinkToFit="1"/>
      <protection/>
    </xf>
    <xf numFmtId="10" fontId="4" fillId="22" borderId="3">
      <alignment horizontal="center" vertical="top" shrinkToFit="1"/>
      <protection/>
    </xf>
    <xf numFmtId="10" fontId="4" fillId="22" borderId="3">
      <alignment horizontal="center" vertical="top" shrinkToFit="1"/>
      <protection/>
    </xf>
    <xf numFmtId="10" fontId="32" fillId="23" borderId="4">
      <alignment horizontal="center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20" borderId="1">
      <alignment horizontal="left"/>
      <protection/>
    </xf>
    <xf numFmtId="0" fontId="2" fillId="20" borderId="1">
      <alignment horizontal="left"/>
      <protection/>
    </xf>
    <xf numFmtId="0" fontId="30" fillId="21" borderId="2">
      <alignment horizontal="left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30" fillId="0" borderId="4">
      <alignment horizontal="left" vertical="top" wrapText="1"/>
      <protection/>
    </xf>
    <xf numFmtId="4" fontId="4" fillId="24" borderId="3">
      <alignment horizontal="right" vertical="top" shrinkToFit="1"/>
      <protection/>
    </xf>
    <xf numFmtId="4" fontId="4" fillId="24" borderId="3">
      <alignment horizontal="right" vertical="top" shrinkToFit="1"/>
      <protection/>
    </xf>
    <xf numFmtId="4" fontId="32" fillId="25" borderId="4">
      <alignment horizontal="right" vertical="top" shrinkToFit="1"/>
      <protection/>
    </xf>
    <xf numFmtId="10" fontId="4" fillId="24" borderId="3">
      <alignment horizontal="center" vertical="top" shrinkToFit="1"/>
      <protection/>
    </xf>
    <xf numFmtId="10" fontId="4" fillId="24" borderId="3">
      <alignment horizontal="center" vertical="top" shrinkToFit="1"/>
      <protection/>
    </xf>
    <xf numFmtId="10" fontId="32" fillId="25" borderId="4">
      <alignment horizontal="center" vertical="top" shrinkToFit="1"/>
      <protection/>
    </xf>
    <xf numFmtId="0" fontId="2" fillId="20" borderId="5">
      <alignment horizontal="left"/>
      <protection/>
    </xf>
    <xf numFmtId="0" fontId="2" fillId="20" borderId="5">
      <alignment horizontal="left"/>
      <protection/>
    </xf>
    <xf numFmtId="0" fontId="30" fillId="21" borderId="6">
      <alignment horizontal="left"/>
      <protection/>
    </xf>
    <xf numFmtId="0" fontId="2" fillId="20" borderId="7">
      <alignment horizontal="left"/>
      <protection/>
    </xf>
    <xf numFmtId="0" fontId="2" fillId="20" borderId="7">
      <alignment horizontal="left"/>
      <protection/>
    </xf>
    <xf numFmtId="0" fontId="30" fillId="21" borderId="8">
      <alignment horizontal="left"/>
      <protection/>
    </xf>
    <xf numFmtId="0" fontId="2" fillId="20" borderId="0">
      <alignment horizontal="left"/>
      <protection/>
    </xf>
    <xf numFmtId="0" fontId="2" fillId="20" borderId="0">
      <alignment horizontal="left"/>
      <protection/>
    </xf>
    <xf numFmtId="0" fontId="30" fillId="21" borderId="0">
      <alignment horizontal="left"/>
      <protection/>
    </xf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9" applyNumberFormat="0" applyAlignment="0" applyProtection="0"/>
    <xf numFmtId="0" fontId="34" fillId="33" borderId="10" applyNumberFormat="0" applyAlignment="0" applyProtection="0"/>
    <xf numFmtId="0" fontId="35" fillId="33" borderId="9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34" borderId="15" applyNumberFormat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1" fillId="0" borderId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7" fillId="38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9" borderId="0" xfId="0" applyFont="1" applyFill="1" applyAlignment="1" applyProtection="1">
      <alignment/>
      <protection locked="0"/>
    </xf>
    <xf numFmtId="0" fontId="2" fillId="39" borderId="0" xfId="51" applyNumberFormat="1" applyFont="1" applyFill="1" applyBorder="1" applyAlignment="1" applyProtection="1">
      <alignment wrapText="1"/>
      <protection/>
    </xf>
    <xf numFmtId="0" fontId="6" fillId="39" borderId="0" xfId="54" applyNumberFormat="1" applyFont="1" applyFill="1" applyBorder="1" applyAlignment="1" applyProtection="1">
      <alignment wrapText="1"/>
      <protection/>
    </xf>
    <xf numFmtId="0" fontId="6" fillId="39" borderId="0" xfId="57" applyNumberFormat="1" applyFont="1" applyFill="1" applyBorder="1" applyAlignment="1" applyProtection="1">
      <alignment/>
      <protection/>
    </xf>
    <xf numFmtId="0" fontId="2" fillId="39" borderId="3" xfId="66" applyNumberFormat="1" applyFont="1" applyFill="1" applyBorder="1" applyProtection="1">
      <alignment horizontal="center" vertical="center" wrapText="1"/>
      <protection/>
    </xf>
    <xf numFmtId="0" fontId="2" fillId="39" borderId="3" xfId="66" applyNumberFormat="1" applyFont="1" applyFill="1" applyBorder="1" applyAlignment="1" applyProtection="1">
      <alignment horizontal="center" vertical="center" wrapText="1"/>
      <protection/>
    </xf>
    <xf numFmtId="49" fontId="2" fillId="39" borderId="3" xfId="72" applyNumberFormat="1" applyFont="1" applyFill="1" applyProtection="1">
      <alignment horizontal="center" vertical="top" shrinkToFit="1"/>
      <protection/>
    </xf>
    <xf numFmtId="0" fontId="2" fillId="39" borderId="3" xfId="102" applyNumberFormat="1" applyFont="1" applyFill="1" applyAlignment="1" applyProtection="1">
      <alignment horizontal="left" vertical="top" wrapText="1"/>
      <protection/>
    </xf>
    <xf numFmtId="4" fontId="2" fillId="39" borderId="3" xfId="105" applyNumberFormat="1" applyFont="1" applyFill="1" applyProtection="1">
      <alignment horizontal="right" vertical="top" shrinkToFit="1"/>
      <protection/>
    </xf>
    <xf numFmtId="4" fontId="2" fillId="39" borderId="3" xfId="90" applyNumberFormat="1" applyFont="1" applyFill="1" applyProtection="1">
      <alignment horizontal="right" vertical="top" shrinkToFit="1"/>
      <protection/>
    </xf>
    <xf numFmtId="0" fontId="30" fillId="0" borderId="3" xfId="102" applyNumberFormat="1" applyFont="1" applyAlignment="1" applyProtection="1">
      <alignment horizontal="left" vertical="top" wrapText="1"/>
      <protection/>
    </xf>
    <xf numFmtId="49" fontId="30" fillId="0" borderId="3" xfId="72" applyNumberFormat="1" applyFont="1" applyProtection="1">
      <alignment horizontal="center" vertical="top" shrinkToFit="1"/>
      <protection/>
    </xf>
    <xf numFmtId="0" fontId="8" fillId="39" borderId="3" xfId="102" applyNumberFormat="1" applyFont="1" applyFill="1" applyAlignment="1" applyProtection="1">
      <alignment horizontal="left" vertical="top" wrapText="1"/>
      <protection/>
    </xf>
    <xf numFmtId="4" fontId="8" fillId="39" borderId="3" xfId="105" applyNumberFormat="1" applyFont="1" applyFill="1" applyProtection="1">
      <alignment horizontal="right" vertical="top" shrinkToFit="1"/>
      <protection/>
    </xf>
    <xf numFmtId="49" fontId="8" fillId="39" borderId="3" xfId="72" applyNumberFormat="1" applyFont="1" applyFill="1" applyProtection="1">
      <alignment horizontal="center" vertical="top" shrinkToFit="1"/>
      <protection/>
    </xf>
    <xf numFmtId="49" fontId="30" fillId="0" borderId="4" xfId="74" applyNumberFormat="1" applyProtection="1">
      <alignment horizontal="center" vertical="top" shrinkToFit="1"/>
      <protection/>
    </xf>
    <xf numFmtId="0" fontId="30" fillId="0" borderId="4" xfId="104" applyNumberFormat="1" applyAlignment="1" applyProtection="1">
      <alignment horizontal="left" vertical="top" wrapText="1"/>
      <protection/>
    </xf>
    <xf numFmtId="49" fontId="2" fillId="40" borderId="3" xfId="72" applyNumberFormat="1" applyFont="1" applyFill="1" applyProtection="1">
      <alignment horizontal="center" vertical="top" shrinkToFit="1"/>
      <protection/>
    </xf>
    <xf numFmtId="0" fontId="2" fillId="40" borderId="3" xfId="102" applyNumberFormat="1" applyFont="1" applyFill="1" applyAlignment="1" applyProtection="1">
      <alignment horizontal="left" vertical="top" wrapText="1"/>
      <protection/>
    </xf>
    <xf numFmtId="4" fontId="2" fillId="40" borderId="3" xfId="105" applyNumberFormat="1" applyFont="1" applyFill="1" applyProtection="1">
      <alignment horizontal="right" vertical="top" shrinkToFit="1"/>
      <protection/>
    </xf>
    <xf numFmtId="2" fontId="0" fillId="40" borderId="0" xfId="0" applyNumberFormat="1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9" fillId="41" borderId="1" xfId="99" applyNumberFormat="1" applyFont="1" applyFill="1" applyAlignment="1" applyProtection="1" quotePrefix="1">
      <alignment horizontal="left" vertical="top" wrapText="1"/>
      <protection/>
    </xf>
    <xf numFmtId="0" fontId="2" fillId="39" borderId="3" xfId="102" applyNumberFormat="1" applyFont="1" applyFill="1" applyAlignment="1" applyProtection="1" quotePrefix="1">
      <alignment horizontal="left" vertical="top" wrapText="1"/>
      <protection/>
    </xf>
    <xf numFmtId="0" fontId="2" fillId="39" borderId="0" xfId="51" applyNumberFormat="1" applyFont="1" applyFill="1" applyBorder="1" applyAlignment="1" applyProtection="1">
      <alignment horizontal="center" vertical="center" wrapText="1"/>
      <protection/>
    </xf>
    <xf numFmtId="49" fontId="2" fillId="39" borderId="3" xfId="87" applyNumberFormat="1" applyFont="1" applyFill="1" applyBorder="1" applyProtection="1">
      <alignment horizontal="left" vertical="top" shrinkToFit="1"/>
      <protection/>
    </xf>
    <xf numFmtId="0" fontId="5" fillId="0" borderId="0" xfId="52" applyNumberFormat="1" applyFont="1" applyFill="1" applyBorder="1" applyAlignment="1" applyProtection="1">
      <alignment horizontal="justify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139" applyFont="1" applyFill="1" applyBorder="1" applyAlignment="1">
      <alignment horizontal="center" wrapText="1"/>
      <protection/>
    </xf>
    <xf numFmtId="0" fontId="2" fillId="39" borderId="1" xfId="60" applyNumberFormat="1" applyFont="1" applyFill="1" applyBorder="1" applyProtection="1">
      <alignment horizontal="right"/>
      <protection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style0 3" xfId="41"/>
    <cellStyle name="td" xfId="42"/>
    <cellStyle name="td 2" xfId="43"/>
    <cellStyle name="td 3" xfId="44"/>
    <cellStyle name="tr" xfId="45"/>
    <cellStyle name="tr 2" xfId="46"/>
    <cellStyle name="tr 3" xfId="47"/>
    <cellStyle name="xl21" xfId="48"/>
    <cellStyle name="xl21 2" xfId="49"/>
    <cellStyle name="xl21 3" xfId="50"/>
    <cellStyle name="xl22" xfId="51"/>
    <cellStyle name="xl22 2" xfId="52"/>
    <cellStyle name="xl22 3" xfId="53"/>
    <cellStyle name="xl23" xfId="54"/>
    <cellStyle name="xl23 2" xfId="55"/>
    <cellStyle name="xl23 3" xfId="56"/>
    <cellStyle name="xl24" xfId="57"/>
    <cellStyle name="xl24 2" xfId="58"/>
    <cellStyle name="xl24 3" xfId="59"/>
    <cellStyle name="xl25" xfId="60"/>
    <cellStyle name="xl25 2" xfId="61"/>
    <cellStyle name="xl25 3" xfId="62"/>
    <cellStyle name="xl26" xfId="63"/>
    <cellStyle name="xl26 2" xfId="64"/>
    <cellStyle name="xl26 3" xfId="65"/>
    <cellStyle name="xl27" xfId="66"/>
    <cellStyle name="xl27 2" xfId="67"/>
    <cellStyle name="xl27 3" xfId="68"/>
    <cellStyle name="xl28" xfId="69"/>
    <cellStyle name="xl28 2" xfId="70"/>
    <cellStyle name="xl28 3" xfId="71"/>
    <cellStyle name="xl29" xfId="72"/>
    <cellStyle name="xl29 2" xfId="73"/>
    <cellStyle name="xl29 3" xfId="74"/>
    <cellStyle name="xl30" xfId="75"/>
    <cellStyle name="xl30 2" xfId="76"/>
    <cellStyle name="xl30 3" xfId="77"/>
    <cellStyle name="xl31" xfId="78"/>
    <cellStyle name="xl31 2" xfId="79"/>
    <cellStyle name="xl31 3" xfId="80"/>
    <cellStyle name="xl32" xfId="81"/>
    <cellStyle name="xl32 2" xfId="82"/>
    <cellStyle name="xl32 3" xfId="83"/>
    <cellStyle name="xl33" xfId="84"/>
    <cellStyle name="xl33 2" xfId="85"/>
    <cellStyle name="xl33 3" xfId="86"/>
    <cellStyle name="xl34" xfId="87"/>
    <cellStyle name="xl34 2" xfId="88"/>
    <cellStyle name="xl34 3" xfId="89"/>
    <cellStyle name="xl35" xfId="90"/>
    <cellStyle name="xl35 2" xfId="91"/>
    <cellStyle name="xl35 3" xfId="92"/>
    <cellStyle name="xl36" xfId="93"/>
    <cellStyle name="xl36 2" xfId="94"/>
    <cellStyle name="xl36 3" xfId="95"/>
    <cellStyle name="xl37" xfId="96"/>
    <cellStyle name="xl37 2" xfId="97"/>
    <cellStyle name="xl37 3" xfId="98"/>
    <cellStyle name="xl38" xfId="99"/>
    <cellStyle name="xl38 2" xfId="100"/>
    <cellStyle name="xl38 3" xfId="101"/>
    <cellStyle name="xl39" xfId="102"/>
    <cellStyle name="xl39 2" xfId="103"/>
    <cellStyle name="xl39 3" xfId="104"/>
    <cellStyle name="xl40" xfId="105"/>
    <cellStyle name="xl40 2" xfId="106"/>
    <cellStyle name="xl40 3" xfId="107"/>
    <cellStyle name="xl41" xfId="108"/>
    <cellStyle name="xl41 2" xfId="109"/>
    <cellStyle name="xl41 3" xfId="110"/>
    <cellStyle name="xl42" xfId="111"/>
    <cellStyle name="xl42 2" xfId="112"/>
    <cellStyle name="xl42 3" xfId="113"/>
    <cellStyle name="xl43" xfId="114"/>
    <cellStyle name="xl43 2" xfId="115"/>
    <cellStyle name="xl43 3" xfId="116"/>
    <cellStyle name="xl44" xfId="117"/>
    <cellStyle name="xl44 2" xfId="118"/>
    <cellStyle name="xl44 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Currency" xfId="129"/>
    <cellStyle name="Currency [0]" xfId="130"/>
    <cellStyle name="Заголовок 1" xfId="131"/>
    <cellStyle name="Заголовок 2" xfId="132"/>
    <cellStyle name="Заголовок 3" xfId="133"/>
    <cellStyle name="Заголовок 4" xfId="134"/>
    <cellStyle name="Итог" xfId="135"/>
    <cellStyle name="Контрольная ячейка" xfId="136"/>
    <cellStyle name="Название" xfId="137"/>
    <cellStyle name="Нейтральный" xfId="138"/>
    <cellStyle name="Обычный 2" xfId="139"/>
    <cellStyle name="Обычный 3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showZeros="0" tabSelected="1" zoomScale="85" zoomScaleNormal="85" zoomScalePageLayoutView="0" workbookViewId="0" topLeftCell="B48">
      <selection activeCell="I54" sqref="I54"/>
    </sheetView>
  </sheetViews>
  <sheetFormatPr defaultColWidth="8.8515625" defaultRowHeight="15" outlineLevelRow="4"/>
  <cols>
    <col min="1" max="1" width="0" style="1" hidden="1" customWidth="1"/>
    <col min="2" max="2" width="46.421875" style="1" customWidth="1"/>
    <col min="3" max="3" width="21.140625" style="1" customWidth="1"/>
    <col min="4" max="4" width="16.28125" style="1" hidden="1" customWidth="1"/>
    <col min="5" max="5" width="14.7109375" style="1" hidden="1" customWidth="1"/>
    <col min="6" max="6" width="20.8515625" style="1" customWidth="1"/>
    <col min="7" max="7" width="31.8515625" style="1" customWidth="1"/>
    <col min="8" max="16384" width="8.8515625" style="1" customWidth="1"/>
  </cols>
  <sheetData>
    <row r="1" spans="1:6" ht="15">
      <c r="A1" s="2"/>
      <c r="B1" s="2"/>
      <c r="C1" s="25" t="s">
        <v>76</v>
      </c>
      <c r="D1" s="25"/>
      <c r="E1" s="25"/>
      <c r="F1" s="25"/>
    </row>
    <row r="2" spans="1:6" ht="100.5" customHeight="1">
      <c r="A2" s="2"/>
      <c r="B2" s="2"/>
      <c r="C2" s="27" t="s">
        <v>126</v>
      </c>
      <c r="D2" s="27"/>
      <c r="E2" s="27"/>
      <c r="F2" s="27"/>
    </row>
    <row r="3" spans="1:6" ht="15" hidden="1">
      <c r="A3" s="2"/>
      <c r="B3" s="2"/>
      <c r="C3" s="25" t="s">
        <v>76</v>
      </c>
      <c r="D3" s="25"/>
      <c r="E3" s="25"/>
      <c r="F3" s="25"/>
    </row>
    <row r="4" spans="1:6" ht="86.25" customHeight="1" hidden="1">
      <c r="A4" s="3"/>
      <c r="B4" s="3"/>
      <c r="C4" s="28" t="s">
        <v>99</v>
      </c>
      <c r="D4" s="28"/>
      <c r="E4" s="28"/>
      <c r="F4" s="28"/>
    </row>
    <row r="5" spans="1:6" ht="59.25" customHeight="1">
      <c r="A5" s="4"/>
      <c r="B5" s="29" t="s">
        <v>127</v>
      </c>
      <c r="C5" s="29"/>
      <c r="D5" s="29"/>
      <c r="E5" s="29"/>
      <c r="F5" s="29"/>
    </row>
    <row r="6" spans="1:6" ht="14.25" customHeight="1">
      <c r="A6" s="30" t="s">
        <v>0</v>
      </c>
      <c r="B6" s="30"/>
      <c r="C6" s="30"/>
      <c r="D6" s="30"/>
      <c r="E6" s="30"/>
      <c r="F6" s="30"/>
    </row>
    <row r="7" spans="1:6" ht="52.5" customHeight="1">
      <c r="A7" s="5"/>
      <c r="B7" s="6" t="s">
        <v>1</v>
      </c>
      <c r="C7" s="6" t="s">
        <v>2</v>
      </c>
      <c r="D7" s="5" t="s">
        <v>88</v>
      </c>
      <c r="E7" s="5" t="s">
        <v>122</v>
      </c>
      <c r="F7" s="6" t="s">
        <v>3</v>
      </c>
    </row>
    <row r="8" spans="1:6" ht="14.25" customHeight="1">
      <c r="A8" s="7" t="s">
        <v>4</v>
      </c>
      <c r="B8" s="8" t="s">
        <v>5</v>
      </c>
      <c r="C8" s="7" t="s">
        <v>4</v>
      </c>
      <c r="D8" s="9">
        <f>D9+D14+D18+D21+D27+D29+D33+D36+D39</f>
        <v>1314563</v>
      </c>
      <c r="E8" s="9">
        <f>F8-D8</f>
        <v>5628707</v>
      </c>
      <c r="F8" s="9">
        <f>F9+F14+F18+F21+F27+F29+F33+F36+F39</f>
        <v>6943270</v>
      </c>
    </row>
    <row r="9" spans="1:6" ht="14.25" customHeight="1" outlineLevel="2">
      <c r="A9" s="7" t="s">
        <v>6</v>
      </c>
      <c r="B9" s="8" t="s">
        <v>60</v>
      </c>
      <c r="C9" s="7" t="s">
        <v>6</v>
      </c>
      <c r="D9" s="9">
        <f>D10</f>
        <v>49410</v>
      </c>
      <c r="E9" s="9">
        <f>F9-D9</f>
        <v>3113460</v>
      </c>
      <c r="F9" s="9">
        <f>F10</f>
        <v>3162870</v>
      </c>
    </row>
    <row r="10" spans="1:6" ht="14.25" customHeight="1" outlineLevel="3">
      <c r="A10" s="7" t="s">
        <v>7</v>
      </c>
      <c r="B10" s="8" t="s">
        <v>8</v>
      </c>
      <c r="C10" s="7" t="s">
        <v>7</v>
      </c>
      <c r="D10" s="9">
        <f>D11+D12+D13</f>
        <v>49410</v>
      </c>
      <c r="E10" s="9">
        <f>F10-D10</f>
        <v>3113460</v>
      </c>
      <c r="F10" s="9">
        <f>F11+F12+F13</f>
        <v>3162870</v>
      </c>
    </row>
    <row r="11" spans="1:6" ht="81.75" customHeight="1" outlineLevel="4">
      <c r="A11" s="7" t="s">
        <v>9</v>
      </c>
      <c r="B11" s="8" t="s">
        <v>10</v>
      </c>
      <c r="C11" s="7" t="s">
        <v>9</v>
      </c>
      <c r="D11" s="9">
        <v>29000</v>
      </c>
      <c r="E11" s="9">
        <f>F11-D11</f>
        <v>3107000</v>
      </c>
      <c r="F11" s="9">
        <v>3136000</v>
      </c>
    </row>
    <row r="12" spans="1:6" ht="123" customHeight="1" outlineLevel="4">
      <c r="A12" s="7" t="s">
        <v>61</v>
      </c>
      <c r="B12" s="8" t="s">
        <v>62</v>
      </c>
      <c r="C12" s="7" t="s">
        <v>61</v>
      </c>
      <c r="D12" s="9">
        <v>11000</v>
      </c>
      <c r="E12" s="9">
        <f aca="true" t="shared" si="0" ref="E12:E69">F12-D12</f>
        <v>-1000</v>
      </c>
      <c r="F12" s="9">
        <v>10000</v>
      </c>
    </row>
    <row r="13" spans="1:6" ht="51" outlineLevel="4">
      <c r="A13" s="7" t="s">
        <v>11</v>
      </c>
      <c r="B13" s="8" t="s">
        <v>12</v>
      </c>
      <c r="C13" s="7" t="s">
        <v>11</v>
      </c>
      <c r="D13" s="9">
        <v>9410</v>
      </c>
      <c r="E13" s="9">
        <f t="shared" si="0"/>
        <v>7460</v>
      </c>
      <c r="F13" s="9">
        <v>16870</v>
      </c>
    </row>
    <row r="14" spans="1:6" ht="38.25" outlineLevel="1">
      <c r="A14" s="7" t="s">
        <v>13</v>
      </c>
      <c r="B14" s="8" t="s">
        <v>14</v>
      </c>
      <c r="C14" s="7" t="s">
        <v>13</v>
      </c>
      <c r="D14" s="9">
        <f>D15+D16+D17</f>
        <v>503500</v>
      </c>
      <c r="E14" s="9">
        <f t="shared" si="0"/>
        <v>383500</v>
      </c>
      <c r="F14" s="9">
        <f>F15+F16+F17</f>
        <v>887000</v>
      </c>
    </row>
    <row r="15" spans="1:6" ht="127.5" outlineLevel="4">
      <c r="A15" s="7"/>
      <c r="B15" s="8" t="s">
        <v>112</v>
      </c>
      <c r="C15" s="7" t="s">
        <v>108</v>
      </c>
      <c r="D15" s="9">
        <v>186300</v>
      </c>
      <c r="E15" s="9">
        <f t="shared" si="0"/>
        <v>133700</v>
      </c>
      <c r="F15" s="9">
        <v>320000</v>
      </c>
    </row>
    <row r="16" spans="1:6" ht="140.25" outlineLevel="4">
      <c r="A16" s="7"/>
      <c r="B16" s="8" t="s">
        <v>113</v>
      </c>
      <c r="C16" s="7" t="s">
        <v>109</v>
      </c>
      <c r="D16" s="9">
        <v>9200</v>
      </c>
      <c r="E16" s="9">
        <f t="shared" si="0"/>
        <v>-7200</v>
      </c>
      <c r="F16" s="9">
        <v>2000</v>
      </c>
    </row>
    <row r="17" spans="1:6" ht="135" customHeight="1" outlineLevel="4">
      <c r="A17" s="7"/>
      <c r="B17" s="8" t="s">
        <v>114</v>
      </c>
      <c r="C17" s="7" t="s">
        <v>110</v>
      </c>
      <c r="D17" s="9">
        <v>308000</v>
      </c>
      <c r="E17" s="9">
        <f t="shared" si="0"/>
        <v>257000</v>
      </c>
      <c r="F17" s="9">
        <v>565000</v>
      </c>
    </row>
    <row r="18" spans="1:6" ht="14.25" customHeight="1" outlineLevel="1">
      <c r="A18" s="7" t="s">
        <v>15</v>
      </c>
      <c r="B18" s="8" t="s">
        <v>16</v>
      </c>
      <c r="C18" s="7" t="s">
        <v>15</v>
      </c>
      <c r="D18" s="9">
        <f>D19</f>
        <v>9100</v>
      </c>
      <c r="E18" s="9">
        <f t="shared" si="0"/>
        <v>700</v>
      </c>
      <c r="F18" s="9">
        <f>F19</f>
        <v>9800</v>
      </c>
    </row>
    <row r="19" spans="1:6" ht="14.25" customHeight="1" outlineLevel="3">
      <c r="A19" s="7" t="s">
        <v>17</v>
      </c>
      <c r="B19" s="8" t="s">
        <v>18</v>
      </c>
      <c r="C19" s="7" t="s">
        <v>17</v>
      </c>
      <c r="D19" s="9">
        <f>D20</f>
        <v>9100</v>
      </c>
      <c r="E19" s="9">
        <f t="shared" si="0"/>
        <v>700</v>
      </c>
      <c r="F19" s="9">
        <f>F20</f>
        <v>9800</v>
      </c>
    </row>
    <row r="20" spans="1:6" ht="14.25" customHeight="1" outlineLevel="4">
      <c r="A20" s="7" t="s">
        <v>19</v>
      </c>
      <c r="B20" s="8" t="s">
        <v>20</v>
      </c>
      <c r="C20" s="7" t="s">
        <v>19</v>
      </c>
      <c r="D20" s="9">
        <v>9100</v>
      </c>
      <c r="E20" s="9">
        <f t="shared" si="0"/>
        <v>700</v>
      </c>
      <c r="F20" s="9">
        <v>9800</v>
      </c>
    </row>
    <row r="21" spans="1:6" ht="14.25" customHeight="1" outlineLevel="1">
      <c r="A21" s="7" t="s">
        <v>21</v>
      </c>
      <c r="B21" s="8" t="s">
        <v>22</v>
      </c>
      <c r="C21" s="7" t="s">
        <v>21</v>
      </c>
      <c r="D21" s="9">
        <f>D22+D24</f>
        <v>422200</v>
      </c>
      <c r="E21" s="9">
        <f t="shared" si="0"/>
        <v>1677100</v>
      </c>
      <c r="F21" s="9">
        <f>F22+F24</f>
        <v>2099300</v>
      </c>
    </row>
    <row r="22" spans="1:6" ht="14.25" customHeight="1" outlineLevel="3">
      <c r="A22" s="7" t="s">
        <v>23</v>
      </c>
      <c r="B22" s="8" t="s">
        <v>24</v>
      </c>
      <c r="C22" s="7" t="s">
        <v>23</v>
      </c>
      <c r="D22" s="9">
        <f>D23</f>
        <v>53100</v>
      </c>
      <c r="E22" s="9">
        <f t="shared" si="0"/>
        <v>926100</v>
      </c>
      <c r="F22" s="9">
        <f>F23</f>
        <v>979200</v>
      </c>
    </row>
    <row r="23" spans="1:6" ht="52.5" customHeight="1" outlineLevel="4">
      <c r="A23" s="7" t="s">
        <v>25</v>
      </c>
      <c r="B23" s="8" t="s">
        <v>26</v>
      </c>
      <c r="C23" s="7" t="s">
        <v>25</v>
      </c>
      <c r="D23" s="9">
        <v>53100</v>
      </c>
      <c r="E23" s="9">
        <f t="shared" si="0"/>
        <v>926100</v>
      </c>
      <c r="F23" s="9">
        <v>979200</v>
      </c>
    </row>
    <row r="24" spans="1:6" ht="14.25" customHeight="1" outlineLevel="3">
      <c r="A24" s="7" t="s">
        <v>27</v>
      </c>
      <c r="B24" s="8" t="s">
        <v>28</v>
      </c>
      <c r="C24" s="7" t="s">
        <v>27</v>
      </c>
      <c r="D24" s="9">
        <f>D25+D26</f>
        <v>369100</v>
      </c>
      <c r="E24" s="9">
        <f t="shared" si="0"/>
        <v>751000</v>
      </c>
      <c r="F24" s="9">
        <f>F25+F26</f>
        <v>1120100</v>
      </c>
    </row>
    <row r="25" spans="1:6" ht="39" customHeight="1" outlineLevel="4">
      <c r="A25" s="7" t="s">
        <v>29</v>
      </c>
      <c r="B25" s="8" t="s">
        <v>30</v>
      </c>
      <c r="C25" s="7" t="s">
        <v>29</v>
      </c>
      <c r="D25" s="9">
        <v>39700</v>
      </c>
      <c r="E25" s="9">
        <f t="shared" si="0"/>
        <v>510300</v>
      </c>
      <c r="F25" s="9">
        <v>550000</v>
      </c>
    </row>
    <row r="26" spans="1:6" ht="39" customHeight="1" outlineLevel="4">
      <c r="A26" s="7" t="s">
        <v>31</v>
      </c>
      <c r="B26" s="8" t="s">
        <v>32</v>
      </c>
      <c r="C26" s="7" t="s">
        <v>31</v>
      </c>
      <c r="D26" s="9">
        <v>329400</v>
      </c>
      <c r="E26" s="9">
        <f t="shared" si="0"/>
        <v>240700</v>
      </c>
      <c r="F26" s="9">
        <v>570100</v>
      </c>
    </row>
    <row r="27" spans="1:6" ht="14.25" customHeight="1" outlineLevel="1">
      <c r="A27" s="7" t="s">
        <v>33</v>
      </c>
      <c r="B27" s="8" t="s">
        <v>34</v>
      </c>
      <c r="C27" s="7" t="s">
        <v>33</v>
      </c>
      <c r="D27" s="9">
        <f>D28</f>
        <v>10000</v>
      </c>
      <c r="E27" s="9">
        <f t="shared" si="0"/>
        <v>-10000</v>
      </c>
      <c r="F27" s="9">
        <f>F28</f>
        <v>0</v>
      </c>
    </row>
    <row r="28" spans="1:6" ht="82.5" customHeight="1" outlineLevel="4">
      <c r="A28" s="7" t="s">
        <v>35</v>
      </c>
      <c r="B28" s="8" t="s">
        <v>36</v>
      </c>
      <c r="C28" s="7" t="s">
        <v>35</v>
      </c>
      <c r="D28" s="9">
        <v>10000</v>
      </c>
      <c r="E28" s="9">
        <f t="shared" si="0"/>
        <v>-10000</v>
      </c>
      <c r="F28" s="9"/>
    </row>
    <row r="29" spans="1:6" ht="41.25" customHeight="1" outlineLevel="1">
      <c r="A29" s="7" t="s">
        <v>37</v>
      </c>
      <c r="B29" s="8" t="s">
        <v>38</v>
      </c>
      <c r="C29" s="7" t="s">
        <v>37</v>
      </c>
      <c r="D29" s="9">
        <f>D30</f>
        <v>264353</v>
      </c>
      <c r="E29" s="9">
        <f t="shared" si="0"/>
        <v>219747</v>
      </c>
      <c r="F29" s="9">
        <f>F30</f>
        <v>484100</v>
      </c>
    </row>
    <row r="30" spans="1:6" ht="89.25" outlineLevel="3">
      <c r="A30" s="7" t="s">
        <v>39</v>
      </c>
      <c r="B30" s="8" t="s">
        <v>40</v>
      </c>
      <c r="C30" s="7" t="s">
        <v>39</v>
      </c>
      <c r="D30" s="9">
        <f>D31+D32</f>
        <v>264353</v>
      </c>
      <c r="E30" s="9">
        <f t="shared" si="0"/>
        <v>219747</v>
      </c>
      <c r="F30" s="9">
        <f>F31+F32</f>
        <v>484100</v>
      </c>
    </row>
    <row r="31" spans="1:6" ht="89.25" outlineLevel="4">
      <c r="A31" s="7" t="s">
        <v>41</v>
      </c>
      <c r="B31" s="8" t="s">
        <v>42</v>
      </c>
      <c r="C31" s="7" t="s">
        <v>41</v>
      </c>
      <c r="D31" s="9">
        <v>172140</v>
      </c>
      <c r="E31" s="9">
        <f t="shared" si="0"/>
        <v>260560</v>
      </c>
      <c r="F31" s="9">
        <v>432700</v>
      </c>
    </row>
    <row r="32" spans="1:6" ht="76.5" outlineLevel="4">
      <c r="A32" s="7"/>
      <c r="B32" s="8" t="s">
        <v>101</v>
      </c>
      <c r="C32" s="7" t="s">
        <v>100</v>
      </c>
      <c r="D32" s="9">
        <v>92213</v>
      </c>
      <c r="E32" s="9">
        <f t="shared" si="0"/>
        <v>-40813</v>
      </c>
      <c r="F32" s="9">
        <v>51400</v>
      </c>
    </row>
    <row r="33" spans="1:6" ht="25.5" outlineLevel="4">
      <c r="A33" s="7"/>
      <c r="B33" s="8" t="s">
        <v>105</v>
      </c>
      <c r="C33" s="7" t="s">
        <v>102</v>
      </c>
      <c r="D33" s="9">
        <f>D34</f>
        <v>56000</v>
      </c>
      <c r="E33" s="9">
        <f t="shared" si="0"/>
        <v>244200</v>
      </c>
      <c r="F33" s="9">
        <f>F34</f>
        <v>300200</v>
      </c>
    </row>
    <row r="34" spans="1:6" ht="15" outlineLevel="4">
      <c r="A34" s="7"/>
      <c r="B34" s="23" t="s">
        <v>106</v>
      </c>
      <c r="C34" s="7" t="s">
        <v>103</v>
      </c>
      <c r="D34" s="9">
        <f>D35</f>
        <v>56000</v>
      </c>
      <c r="E34" s="9">
        <f t="shared" si="0"/>
        <v>244200</v>
      </c>
      <c r="F34" s="9">
        <f>F35</f>
        <v>300200</v>
      </c>
    </row>
    <row r="35" spans="1:6" ht="38.25" outlineLevel="4">
      <c r="A35" s="7"/>
      <c r="B35" s="24" t="s">
        <v>107</v>
      </c>
      <c r="C35" s="7" t="s">
        <v>104</v>
      </c>
      <c r="D35" s="9">
        <v>56000</v>
      </c>
      <c r="E35" s="9">
        <f t="shared" si="0"/>
        <v>244200</v>
      </c>
      <c r="F35" s="9">
        <v>300200</v>
      </c>
    </row>
    <row r="36" spans="1:6" ht="25.5" outlineLevel="4">
      <c r="A36" s="7"/>
      <c r="B36" s="11" t="s">
        <v>65</v>
      </c>
      <c r="C36" s="12" t="s">
        <v>66</v>
      </c>
      <c r="D36" s="9">
        <f>D37</f>
        <v>0</v>
      </c>
      <c r="E36" s="9">
        <f t="shared" si="0"/>
        <v>0</v>
      </c>
      <c r="F36" s="9">
        <f>F37</f>
        <v>0</v>
      </c>
    </row>
    <row r="37" spans="1:6" ht="38.25" outlineLevel="4">
      <c r="A37" s="7"/>
      <c r="B37" s="11" t="s">
        <v>67</v>
      </c>
      <c r="C37" s="12" t="s">
        <v>68</v>
      </c>
      <c r="D37" s="9">
        <f>D38</f>
        <v>0</v>
      </c>
      <c r="E37" s="9">
        <f t="shared" si="0"/>
        <v>0</v>
      </c>
      <c r="F37" s="9">
        <f>F38</f>
        <v>0</v>
      </c>
    </row>
    <row r="38" spans="1:6" ht="63.75" outlineLevel="4">
      <c r="A38" s="7"/>
      <c r="B38" s="11" t="s">
        <v>69</v>
      </c>
      <c r="C38" s="12" t="s">
        <v>77</v>
      </c>
      <c r="D38" s="9">
        <v>0</v>
      </c>
      <c r="E38" s="9">
        <f t="shared" si="0"/>
        <v>0</v>
      </c>
      <c r="F38" s="9"/>
    </row>
    <row r="39" spans="1:6" ht="20.25" customHeight="1" outlineLevel="4">
      <c r="A39" s="7"/>
      <c r="B39" s="17" t="s">
        <v>64</v>
      </c>
      <c r="C39" s="16" t="s">
        <v>63</v>
      </c>
      <c r="D39" s="9">
        <f>D40</f>
        <v>0</v>
      </c>
      <c r="E39" s="9">
        <f t="shared" si="0"/>
        <v>0</v>
      </c>
      <c r="F39" s="9">
        <f>F40</f>
        <v>0</v>
      </c>
    </row>
    <row r="40" spans="1:6" ht="63.75" outlineLevel="4">
      <c r="A40" s="7"/>
      <c r="B40" s="17" t="s">
        <v>70</v>
      </c>
      <c r="C40" s="16" t="s">
        <v>71</v>
      </c>
      <c r="D40" s="9"/>
      <c r="E40" s="9">
        <f t="shared" si="0"/>
        <v>0</v>
      </c>
      <c r="F40" s="9"/>
    </row>
    <row r="41" spans="1:6" ht="14.25" customHeight="1">
      <c r="A41" s="7" t="s">
        <v>43</v>
      </c>
      <c r="B41" s="8" t="s">
        <v>44</v>
      </c>
      <c r="C41" s="7" t="s">
        <v>43</v>
      </c>
      <c r="D41" s="9">
        <f>D42+D63+D66</f>
        <v>6658778</v>
      </c>
      <c r="E41" s="9">
        <f t="shared" si="0"/>
        <v>9223452</v>
      </c>
      <c r="F41" s="9">
        <f>F42+F63+F66</f>
        <v>15882230</v>
      </c>
    </row>
    <row r="42" spans="1:6" ht="39" customHeight="1" outlineLevel="1">
      <c r="A42" s="7" t="s">
        <v>45</v>
      </c>
      <c r="B42" s="8" t="s">
        <v>46</v>
      </c>
      <c r="C42" s="7" t="s">
        <v>45</v>
      </c>
      <c r="D42" s="9">
        <f>D43+D48+D53+D59+D56</f>
        <v>6432378</v>
      </c>
      <c r="E42" s="9">
        <f t="shared" si="0"/>
        <v>9449852</v>
      </c>
      <c r="F42" s="9">
        <f>F43+F48+F53+F59+F56</f>
        <v>15882230</v>
      </c>
    </row>
    <row r="43" spans="1:6" ht="26.25" customHeight="1" outlineLevel="2">
      <c r="A43" s="7" t="s">
        <v>47</v>
      </c>
      <c r="B43" s="8" t="s">
        <v>48</v>
      </c>
      <c r="C43" s="7" t="s">
        <v>47</v>
      </c>
      <c r="D43" s="9">
        <f>D44+D45</f>
        <v>1759320</v>
      </c>
      <c r="E43" s="9">
        <f t="shared" si="0"/>
        <v>3373610</v>
      </c>
      <c r="F43" s="9">
        <f>F44+F45</f>
        <v>5132930</v>
      </c>
    </row>
    <row r="44" spans="1:6" ht="26.25" customHeight="1" outlineLevel="4">
      <c r="A44" s="7"/>
      <c r="B44" s="8" t="s">
        <v>124</v>
      </c>
      <c r="C44" s="7" t="s">
        <v>89</v>
      </c>
      <c r="D44" s="9">
        <v>1413520</v>
      </c>
      <c r="E44" s="9">
        <f t="shared" si="0"/>
        <v>3719410</v>
      </c>
      <c r="F44" s="9">
        <v>5132930</v>
      </c>
    </row>
    <row r="45" spans="1:6" ht="39" customHeight="1" outlineLevel="4">
      <c r="A45" s="7" t="s">
        <v>49</v>
      </c>
      <c r="B45" s="8" t="s">
        <v>50</v>
      </c>
      <c r="C45" s="7" t="s">
        <v>90</v>
      </c>
      <c r="D45" s="9">
        <v>345800</v>
      </c>
      <c r="E45" s="9">
        <f t="shared" si="0"/>
        <v>-345800</v>
      </c>
      <c r="F45" s="9"/>
    </row>
    <row r="46" spans="1:7" s="22" customFormat="1" ht="24.75" customHeight="1" hidden="1" outlineLevel="4">
      <c r="A46" s="18" t="s">
        <v>49</v>
      </c>
      <c r="B46" s="19" t="s">
        <v>78</v>
      </c>
      <c r="C46" s="18" t="s">
        <v>79</v>
      </c>
      <c r="D46" s="20"/>
      <c r="E46" s="9">
        <f t="shared" si="0"/>
        <v>0</v>
      </c>
      <c r="F46" s="20">
        <f>D46</f>
        <v>0</v>
      </c>
      <c r="G46" s="21"/>
    </row>
    <row r="47" spans="1:7" s="22" customFormat="1" ht="24.75" customHeight="1" hidden="1" outlineLevel="4">
      <c r="A47" s="18" t="s">
        <v>49</v>
      </c>
      <c r="B47" s="19" t="s">
        <v>78</v>
      </c>
      <c r="C47" s="18" t="s">
        <v>91</v>
      </c>
      <c r="D47" s="20"/>
      <c r="E47" s="9">
        <f t="shared" si="0"/>
        <v>0</v>
      </c>
      <c r="F47" s="20">
        <f>D47</f>
        <v>0</v>
      </c>
      <c r="G47" s="21"/>
    </row>
    <row r="48" spans="1:6" ht="26.25" customHeight="1" outlineLevel="2" collapsed="1">
      <c r="A48" s="7" t="s">
        <v>51</v>
      </c>
      <c r="B48" s="8" t="s">
        <v>52</v>
      </c>
      <c r="C48" s="7" t="s">
        <v>51</v>
      </c>
      <c r="D48" s="9">
        <f>D49+D52</f>
        <v>2598600</v>
      </c>
      <c r="E48" s="9">
        <f t="shared" si="0"/>
        <v>7334400</v>
      </c>
      <c r="F48" s="9">
        <f>F49+F50+F51+F52</f>
        <v>9933000</v>
      </c>
    </row>
    <row r="49" spans="1:6" ht="107.25" customHeight="1" outlineLevel="2">
      <c r="A49" s="7"/>
      <c r="B49" s="8" t="s">
        <v>115</v>
      </c>
      <c r="C49" s="7" t="s">
        <v>111</v>
      </c>
      <c r="D49" s="9">
        <v>1150300</v>
      </c>
      <c r="E49" s="9">
        <f t="shared" si="0"/>
        <v>1023900</v>
      </c>
      <c r="F49" s="9">
        <v>2174200</v>
      </c>
    </row>
    <row r="50" spans="1:6" ht="57.75" customHeight="1" outlineLevel="2">
      <c r="A50" s="7"/>
      <c r="B50" s="8" t="s">
        <v>130</v>
      </c>
      <c r="C50" s="7" t="s">
        <v>128</v>
      </c>
      <c r="D50" s="9"/>
      <c r="E50" s="9"/>
      <c r="F50" s="9">
        <v>3600000</v>
      </c>
    </row>
    <row r="51" spans="1:6" ht="57" customHeight="1" outlineLevel="2">
      <c r="A51" s="7"/>
      <c r="B51" s="8" t="s">
        <v>131</v>
      </c>
      <c r="C51" s="7" t="s">
        <v>129</v>
      </c>
      <c r="D51" s="9"/>
      <c r="E51" s="9"/>
      <c r="F51" s="9">
        <v>4158800</v>
      </c>
    </row>
    <row r="52" spans="1:6" ht="25.5" customHeight="1" outlineLevel="4">
      <c r="A52" s="7" t="s">
        <v>53</v>
      </c>
      <c r="B52" s="8" t="s">
        <v>123</v>
      </c>
      <c r="C52" s="7" t="s">
        <v>92</v>
      </c>
      <c r="D52" s="9">
        <v>1448300</v>
      </c>
      <c r="E52" s="9">
        <f t="shared" si="0"/>
        <v>-1448300</v>
      </c>
      <c r="F52" s="9"/>
    </row>
    <row r="53" spans="1:6" ht="26.25" customHeight="1" outlineLevel="2">
      <c r="A53" s="7" t="s">
        <v>54</v>
      </c>
      <c r="B53" s="8" t="s">
        <v>55</v>
      </c>
      <c r="C53" s="7" t="s">
        <v>54</v>
      </c>
      <c r="D53" s="9">
        <f>D54+D55</f>
        <v>1632358</v>
      </c>
      <c r="E53" s="9">
        <f t="shared" si="0"/>
        <v>-1390658</v>
      </c>
      <c r="F53" s="9">
        <f>F54+F55</f>
        <v>241700</v>
      </c>
    </row>
    <row r="54" spans="1:6" ht="39" customHeight="1" outlineLevel="4">
      <c r="A54" s="7" t="s">
        <v>56</v>
      </c>
      <c r="B54" s="8" t="s">
        <v>57</v>
      </c>
      <c r="C54" s="7" t="s">
        <v>93</v>
      </c>
      <c r="D54" s="9">
        <v>1542388</v>
      </c>
      <c r="E54" s="9">
        <f t="shared" si="0"/>
        <v>-1479988</v>
      </c>
      <c r="F54" s="9">
        <v>62400</v>
      </c>
    </row>
    <row r="55" spans="1:6" ht="52.5" customHeight="1" outlineLevel="4">
      <c r="A55" s="7"/>
      <c r="B55" s="8" t="s">
        <v>58</v>
      </c>
      <c r="C55" s="7" t="s">
        <v>94</v>
      </c>
      <c r="D55" s="9">
        <v>89970</v>
      </c>
      <c r="E55" s="9">
        <f t="shared" si="0"/>
        <v>89330</v>
      </c>
      <c r="F55" s="9">
        <v>179300</v>
      </c>
    </row>
    <row r="56" spans="1:6" ht="24" customHeight="1" hidden="1" outlineLevel="4">
      <c r="A56" s="7"/>
      <c r="B56" s="8" t="s">
        <v>86</v>
      </c>
      <c r="C56" s="7" t="s">
        <v>87</v>
      </c>
      <c r="D56" s="9">
        <f>D57+D58</f>
        <v>0</v>
      </c>
      <c r="E56" s="9">
        <f t="shared" si="0"/>
        <v>0</v>
      </c>
      <c r="F56" s="9">
        <f>F57+F58</f>
        <v>0</v>
      </c>
    </row>
    <row r="57" spans="1:6" ht="47.25" customHeight="1" hidden="1" outlineLevel="4">
      <c r="A57" s="7"/>
      <c r="B57" s="8" t="s">
        <v>95</v>
      </c>
      <c r="C57" s="7" t="s">
        <v>85</v>
      </c>
      <c r="D57" s="9"/>
      <c r="E57" s="9">
        <f t="shared" si="0"/>
        <v>0</v>
      </c>
      <c r="F57" s="9">
        <f>D57</f>
        <v>0</v>
      </c>
    </row>
    <row r="58" spans="1:6" ht="47.25" customHeight="1" hidden="1" outlineLevel="4">
      <c r="A58" s="7"/>
      <c r="B58" s="8" t="s">
        <v>95</v>
      </c>
      <c r="C58" s="7" t="s">
        <v>96</v>
      </c>
      <c r="D58" s="9"/>
      <c r="E58" s="9">
        <f t="shared" si="0"/>
        <v>0</v>
      </c>
      <c r="F58" s="9">
        <f>D58</f>
        <v>0</v>
      </c>
    </row>
    <row r="59" spans="1:6" ht="31.5" customHeight="1" outlineLevel="4">
      <c r="A59" s="7"/>
      <c r="B59" s="13" t="s">
        <v>84</v>
      </c>
      <c r="C59" s="15" t="s">
        <v>72</v>
      </c>
      <c r="D59" s="14">
        <f>D62</f>
        <v>442100</v>
      </c>
      <c r="E59" s="9">
        <f t="shared" si="0"/>
        <v>132500</v>
      </c>
      <c r="F59" s="14">
        <f>F62</f>
        <v>574600</v>
      </c>
    </row>
    <row r="60" spans="1:6" ht="25.5" hidden="1" outlineLevel="4">
      <c r="A60" s="7"/>
      <c r="B60" s="13" t="s">
        <v>74</v>
      </c>
      <c r="C60" s="15" t="s">
        <v>72</v>
      </c>
      <c r="D60" s="14">
        <f>D61</f>
        <v>0</v>
      </c>
      <c r="E60" s="9">
        <f aca="true" t="shared" si="1" ref="E60:E68">F60-D60</f>
        <v>0</v>
      </c>
      <c r="F60" s="14">
        <f>F61</f>
        <v>0</v>
      </c>
    </row>
    <row r="61" spans="1:6" ht="38.25" hidden="1" outlineLevel="4">
      <c r="A61" s="7"/>
      <c r="B61" s="13" t="s">
        <v>75</v>
      </c>
      <c r="C61" s="15" t="s">
        <v>73</v>
      </c>
      <c r="D61" s="14">
        <v>0</v>
      </c>
      <c r="E61" s="9">
        <f t="shared" si="1"/>
        <v>0</v>
      </c>
      <c r="F61" s="14">
        <f>D61</f>
        <v>0</v>
      </c>
    </row>
    <row r="62" spans="1:6" ht="38.25" outlineLevel="4">
      <c r="A62" s="7"/>
      <c r="B62" s="13" t="s">
        <v>125</v>
      </c>
      <c r="C62" s="15" t="s">
        <v>97</v>
      </c>
      <c r="D62" s="14">
        <v>442100</v>
      </c>
      <c r="E62" s="9">
        <f t="shared" si="1"/>
        <v>132500</v>
      </c>
      <c r="F62" s="14">
        <f>379200+195400</f>
        <v>574600</v>
      </c>
    </row>
    <row r="63" spans="1:6" ht="51" hidden="1" outlineLevel="4">
      <c r="A63" s="7"/>
      <c r="B63" s="13" t="s">
        <v>81</v>
      </c>
      <c r="C63" s="15" t="s">
        <v>80</v>
      </c>
      <c r="D63" s="14">
        <f>D64</f>
        <v>0</v>
      </c>
      <c r="E63" s="9">
        <f t="shared" si="1"/>
        <v>0</v>
      </c>
      <c r="F63" s="14">
        <f>F64</f>
        <v>0</v>
      </c>
    </row>
    <row r="64" spans="1:6" ht="51" hidden="1" outlineLevel="4">
      <c r="A64" s="7"/>
      <c r="B64" s="13" t="s">
        <v>83</v>
      </c>
      <c r="C64" s="15" t="s">
        <v>82</v>
      </c>
      <c r="D64" s="14"/>
      <c r="E64" s="9">
        <f t="shared" si="1"/>
        <v>0</v>
      </c>
      <c r="F64" s="14">
        <f>D64</f>
        <v>0</v>
      </c>
    </row>
    <row r="65" spans="1:6" ht="51" hidden="1" outlineLevel="4">
      <c r="A65" s="7"/>
      <c r="B65" s="13" t="s">
        <v>83</v>
      </c>
      <c r="C65" s="15" t="s">
        <v>98</v>
      </c>
      <c r="D65" s="14"/>
      <c r="E65" s="9">
        <f t="shared" si="1"/>
        <v>0</v>
      </c>
      <c r="F65" s="14">
        <f>D65</f>
        <v>0</v>
      </c>
    </row>
    <row r="66" spans="1:6" ht="15" hidden="1" outlineLevel="4">
      <c r="A66" s="7"/>
      <c r="B66" s="13" t="s">
        <v>116</v>
      </c>
      <c r="C66" s="15" t="s">
        <v>121</v>
      </c>
      <c r="D66" s="14">
        <f>D67+D68</f>
        <v>226400</v>
      </c>
      <c r="E66" s="9">
        <f t="shared" si="1"/>
        <v>-226400</v>
      </c>
      <c r="F66" s="14">
        <f>F67+F68</f>
        <v>0</v>
      </c>
    </row>
    <row r="67" spans="1:6" ht="76.5" hidden="1" outlineLevel="4">
      <c r="A67" s="7"/>
      <c r="B67" s="13" t="s">
        <v>118</v>
      </c>
      <c r="C67" s="15" t="s">
        <v>119</v>
      </c>
      <c r="D67" s="14">
        <v>220000</v>
      </c>
      <c r="E67" s="9">
        <f t="shared" si="1"/>
        <v>-220000</v>
      </c>
      <c r="F67" s="14">
        <f>D67-220000</f>
        <v>0</v>
      </c>
    </row>
    <row r="68" spans="1:6" ht="51" hidden="1" outlineLevel="4">
      <c r="A68" s="7"/>
      <c r="B68" s="13" t="s">
        <v>117</v>
      </c>
      <c r="C68" s="15" t="s">
        <v>120</v>
      </c>
      <c r="D68" s="14">
        <v>6400</v>
      </c>
      <c r="E68" s="9">
        <f t="shared" si="1"/>
        <v>-6400</v>
      </c>
      <c r="F68" s="14">
        <f>D68-6400</f>
        <v>0</v>
      </c>
    </row>
    <row r="69" spans="1:6" ht="14.25" customHeight="1" collapsed="1">
      <c r="A69" s="26" t="s">
        <v>59</v>
      </c>
      <c r="B69" s="26"/>
      <c r="C69" s="26"/>
      <c r="D69" s="10">
        <f>D8+D41</f>
        <v>7973341</v>
      </c>
      <c r="E69" s="9">
        <f t="shared" si="0"/>
        <v>14852159</v>
      </c>
      <c r="F69" s="10">
        <f>F8+F41</f>
        <v>22825500</v>
      </c>
    </row>
    <row r="70" ht="12.75" customHeight="1"/>
    <row r="71" ht="14.25" customHeight="1"/>
  </sheetData>
  <sheetProtection selectLockedCells="1" selectUnlockedCells="1"/>
  <mergeCells count="7">
    <mergeCell ref="C3:F3"/>
    <mergeCell ref="C1:F1"/>
    <mergeCell ref="A69:C69"/>
    <mergeCell ref="C2:F2"/>
    <mergeCell ref="C4:F4"/>
    <mergeCell ref="B5:F5"/>
    <mergeCell ref="A6:F6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0264</cp:lastModifiedBy>
  <cp:lastPrinted>2019-09-19T06:39:46Z</cp:lastPrinted>
  <dcterms:created xsi:type="dcterms:W3CDTF">2017-03-15T14:02:06Z</dcterms:created>
  <dcterms:modified xsi:type="dcterms:W3CDTF">2019-11-07T11:26:02Z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c__Temp_ks_BudgetSmart2017_ReportManager_sqr_info_isp_budg_inc.xlsx</vt:lpwstr>
  </property>
</Properties>
</file>