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2.2019" sheetId="1" r:id="rId1"/>
  </sheets>
  <definedNames>
    <definedName name="_xlnm.Print_Area" localSheetId="0">'01.02.2019'!$A$1:$G$82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<sst xmlns="http://schemas.openxmlformats.org/spreadsheetml/2006/main" count="145" uniqueCount="145">
  <si>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</si>
  <si>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</si>
  <si>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</si>
  <si>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</si>
  <si>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</si>
  <si>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</si>
  <si>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</si>
  <si>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</si>
  <si>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</si>
  <si>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</si>
  <si>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</si>
  <si>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</si>
  <si>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</si>
  <si>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</si>
  <si>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</si>
  <si>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</si>
  <si>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</si>
  <si>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</si>
  <si>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</si>
  <si>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</si>
  <si>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</si>
  <si>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</si>
  <si>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</si>
  <si>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</si>
  <si>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</si>
  <si>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</si>
  <si>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</si>
  <si>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</si>
  <si>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</si>
  <si>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</si>
  <si>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</si>
  <si>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</si>
  <si>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</si>
  <si>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</si>
  <si>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</si>
  <si>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</si>
  <si>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</si>
  <si>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</si>
  <si>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</si>
  <si>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</si>
  <si>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</si>
  <si>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</si>
  <si>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</si>
  <si>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</si>
  <si>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</si>
  <si>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</si>
  <si>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</si>
  <si>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</si>
  <si>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</si>
  <si>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</si>
  <si>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</si>
  <si>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</si>
  <si>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</si>
  <si>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</si>
  <si>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</si>
  <si>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</si>
  <si>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</si>
  <si>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</si>
  <si>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</si>
  <si>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</si>
  <si>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</si>
  <si>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</si>
  <si>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</si>
  <si>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</si>
  <si>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</si>
  <si>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</si>
  <si>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</si>
  <si>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</si>
  <si>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</si>
  <si>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</si>
  <si>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</si>
  <si>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</si>
  <si>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</si>
  <si>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</si>
  <si>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</si>
  <si>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</si>
  <si>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</si>
  <si>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</si>
  <si>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</si>
  <si>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</si>
  <si>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</si>
  <si>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</si>
  <si>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</si>
  <si>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</si>
  <si>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</si>
  <si>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</si>
  <si>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</si>
  <si>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</si>
  <si>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</si>
  <si>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</si>
  <si>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</si>
  <si>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</si>
  <si>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</si>
  <si>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</si>
  <si>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</si>
  <si>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</si>
  <si>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</si>
  <si>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</si>
  <si>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</si>
  <si>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</si>
  <si>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</si>
  <si>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</si>
  <si>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</si>
  <si>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</si>
  <si>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</si>
  <si>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</si>
  <si>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</si>
  <si>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</si>
  <si>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</si>
  <si>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</si>
  <si>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</si>
  <si>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</si>
  <si>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</si>
  <si>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</si>
  <si>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</si>
  <si>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</si>
  <si>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</si>
  <si>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</si>
  <si>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</si>
  <si>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</si>
  <si>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</si>
  <si>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</si>
  <si>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</si>
  <si>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</si>
  <si>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</si>
  <si>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</si>
  <si>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</si>
  <si>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АНАЛИЗ ИСПОЛНЕНИЯ БЮДЖЕТА  ШЕРАУТСКОГО  ПОСЕЛЕНИЯ НА 01.02.2019 г.</t>
  </si>
  <si>
    <t>Уточ.     план на        2019 г</t>
  </si>
  <si>
    <t>Исполнено на 01.02.2019г.</t>
  </si>
  <si>
    <t>Исполнено на 01.02.2018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</si>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</sst>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6">
      <selection activeCell="A12" sqref="A12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127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87</v>
      </c>
    </row>
    <row r="3" spans="1:7" ht="50.25" customHeight="1">
      <c r="A3" s="15" t="s">
        <v>0</v>
      </c>
      <c r="B3" s="15" t="s">
        <v>21</v>
      </c>
      <c r="C3" s="16" t="s">
        <v>128</v>
      </c>
      <c r="D3" s="16" t="s">
        <v>129</v>
      </c>
      <c r="E3" s="16" t="s">
        <v>130</v>
      </c>
      <c r="F3" s="17" t="s">
        <v>36</v>
      </c>
      <c r="G3" s="17" t="s">
        <v>131</v>
      </c>
    </row>
    <row r="4" spans="1:7" ht="16.5" customHeight="1">
      <c r="A4" s="18" t="s">
        <v>1</v>
      </c>
      <c r="B4" s="19"/>
      <c r="C4" s="20">
        <f>C5+C21</f>
        <v>1223292</v>
      </c>
      <c r="D4" s="20">
        <f>D5+D21</f>
        <v>57993.86</v>
      </c>
      <c r="E4" s="20">
        <f>E5+E21</f>
        <v>38933.33</v>
      </c>
      <c r="F4" s="21">
        <f aca="true" t="shared" si="0" ref="F4:F78">D4/C4*100</f>
        <v>4.740802686521288</v>
      </c>
      <c r="G4" s="21">
        <f aca="true" t="shared" si="1" ref="G4:G73">D4/E4*100</f>
        <v>148.95684494493534</v>
      </c>
    </row>
    <row r="5" spans="1:7" ht="12.75">
      <c r="A5" s="18" t="s">
        <v>15</v>
      </c>
      <c r="B5" s="19"/>
      <c r="C5" s="22">
        <f>C6+C8+C13+C15+C20</f>
        <v>1085800</v>
      </c>
      <c r="D5" s="22">
        <f>D6+D8+D13+D15+D20</f>
        <v>54541.02</v>
      </c>
      <c r="E5" s="20">
        <f>E6+E8+E13+E15+E20</f>
        <v>35670.49</v>
      </c>
      <c r="F5" s="21">
        <f t="shared" si="0"/>
        <v>5.023118438018051</v>
      </c>
      <c r="G5" s="21">
        <f t="shared" si="1"/>
        <v>152.90235710246762</v>
      </c>
    </row>
    <row r="6" spans="1:7" ht="12.75">
      <c r="A6" s="18" t="s">
        <v>47</v>
      </c>
      <c r="B6" s="23" t="s">
        <v>22</v>
      </c>
      <c r="C6" s="20">
        <f>C7</f>
        <v>117300</v>
      </c>
      <c r="D6" s="20">
        <f>D7</f>
        <v>11029.81</v>
      </c>
      <c r="E6" s="20">
        <f>E7</f>
        <v>4660.26</v>
      </c>
      <c r="F6" s="21">
        <f t="shared" si="0"/>
        <v>9.40307757885763</v>
      </c>
      <c r="G6" s="21">
        <f t="shared" si="1"/>
        <v>236.67799650663267</v>
      </c>
    </row>
    <row r="7" spans="1:7" ht="12.75">
      <c r="A7" s="24" t="s">
        <v>2</v>
      </c>
      <c r="B7" s="15" t="s">
        <v>44</v>
      </c>
      <c r="C7" s="25">
        <v>117300</v>
      </c>
      <c r="D7" s="25">
        <v>11029.81</v>
      </c>
      <c r="E7" s="25">
        <v>4660.26</v>
      </c>
      <c r="F7" s="21">
        <f t="shared" si="0"/>
        <v>9.40307757885763</v>
      </c>
      <c r="G7" s="21">
        <f t="shared" si="1"/>
        <v>236.67799650663267</v>
      </c>
    </row>
    <row r="8" spans="1:7" ht="25.5">
      <c r="A8" s="26" t="s">
        <v>76</v>
      </c>
      <c r="B8" s="23" t="s">
        <v>77</v>
      </c>
      <c r="C8" s="22">
        <f>C9+C10+C11</f>
        <v>380500</v>
      </c>
      <c r="D8" s="20">
        <f>D9+D10+D11+D12</f>
        <v>41941.229999999996</v>
      </c>
      <c r="E8" s="20">
        <f>E9+E10+E11+E12</f>
        <v>29150.77</v>
      </c>
      <c r="F8" s="21">
        <f t="shared" si="0"/>
        <v>11.022662286465176</v>
      </c>
      <c r="G8" s="21">
        <f t="shared" si="1"/>
        <v>143.8769198892516</v>
      </c>
    </row>
    <row r="9" spans="1:7" ht="44.25" customHeight="1">
      <c r="A9" s="27" t="s">
        <v>78</v>
      </c>
      <c r="B9" s="28" t="s">
        <v>96</v>
      </c>
      <c r="C9" s="29">
        <v>150300</v>
      </c>
      <c r="D9" s="29">
        <v>18315.96</v>
      </c>
      <c r="E9" s="25">
        <v>11650.06</v>
      </c>
      <c r="F9" s="21">
        <f t="shared" si="0"/>
        <v>12.186267465069859</v>
      </c>
      <c r="G9" s="21">
        <f t="shared" si="1"/>
        <v>157.21773106747946</v>
      </c>
    </row>
    <row r="10" spans="1:7" ht="56.25" customHeight="1">
      <c r="A10" s="27" t="s">
        <v>79</v>
      </c>
      <c r="B10" s="28" t="s">
        <v>97</v>
      </c>
      <c r="C10" s="29">
        <v>1520</v>
      </c>
      <c r="D10" s="29">
        <v>136.77</v>
      </c>
      <c r="E10" s="25">
        <v>74.76</v>
      </c>
      <c r="F10" s="21">
        <f t="shared" si="0"/>
        <v>8.998026315789474</v>
      </c>
      <c r="G10" s="21">
        <f t="shared" si="1"/>
        <v>182.9454253611557</v>
      </c>
    </row>
    <row r="11" spans="1:7" ht="39" customHeight="1">
      <c r="A11" s="27" t="s">
        <v>80</v>
      </c>
      <c r="B11" s="28" t="s">
        <v>98</v>
      </c>
      <c r="C11" s="29">
        <v>228680</v>
      </c>
      <c r="D11" s="29">
        <v>26658.11</v>
      </c>
      <c r="E11" s="25">
        <v>20179.22</v>
      </c>
      <c r="F11" s="21">
        <f t="shared" si="0"/>
        <v>11.657385866713312</v>
      </c>
      <c r="G11" s="21">
        <f t="shared" si="1"/>
        <v>132.10674148951247</v>
      </c>
    </row>
    <row r="12" spans="1:7" ht="42" customHeight="1">
      <c r="A12" s="27" t="s">
        <v>81</v>
      </c>
      <c r="B12" s="28" t="s">
        <v>99</v>
      </c>
      <c r="C12" s="29">
        <v>0</v>
      </c>
      <c r="D12" s="29">
        <v>-3169.61</v>
      </c>
      <c r="E12" s="25">
        <v>-2753.27</v>
      </c>
      <c r="F12" s="21"/>
      <c r="G12" s="21">
        <f t="shared" si="1"/>
        <v>115.12165534074028</v>
      </c>
    </row>
    <row r="13" spans="1:7" ht="15" customHeight="1">
      <c r="A13" s="18" t="s">
        <v>3</v>
      </c>
      <c r="B13" s="23" t="s">
        <v>23</v>
      </c>
      <c r="C13" s="20">
        <f>C14</f>
        <v>60000</v>
      </c>
      <c r="D13" s="20">
        <f>D14</f>
        <v>0</v>
      </c>
      <c r="E13" s="20">
        <f>E14</f>
        <v>0</v>
      </c>
      <c r="F13" s="21">
        <f t="shared" si="0"/>
        <v>0</v>
      </c>
      <c r="G13" s="21"/>
    </row>
    <row r="14" spans="1:7" ht="14.25" customHeight="1">
      <c r="A14" s="30" t="s">
        <v>4</v>
      </c>
      <c r="B14" s="17" t="s">
        <v>45</v>
      </c>
      <c r="C14" s="29">
        <v>60000</v>
      </c>
      <c r="D14" s="29">
        <v>0</v>
      </c>
      <c r="E14" s="25">
        <v>0</v>
      </c>
      <c r="F14" s="21">
        <f t="shared" si="0"/>
        <v>0</v>
      </c>
      <c r="G14" s="21"/>
    </row>
    <row r="15" spans="1:7" ht="15.75" customHeight="1">
      <c r="A15" s="26" t="s">
        <v>5</v>
      </c>
      <c r="B15" s="31" t="s">
        <v>24</v>
      </c>
      <c r="C15" s="20">
        <f>C16+C17</f>
        <v>524000</v>
      </c>
      <c r="D15" s="20">
        <f>D16+D17</f>
        <v>1569.9800000000002</v>
      </c>
      <c r="E15" s="20">
        <f>E16+E17</f>
        <v>1759.46</v>
      </c>
      <c r="F15" s="21">
        <f t="shared" si="0"/>
        <v>0.29961450381679394</v>
      </c>
      <c r="G15" s="21">
        <f t="shared" si="1"/>
        <v>89.23078671865233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177.91</v>
      </c>
      <c r="E16" s="25">
        <v>247</v>
      </c>
      <c r="F16" s="21">
        <f t="shared" si="0"/>
        <v>0.12617730496453902</v>
      </c>
      <c r="G16" s="21">
        <f t="shared" si="1"/>
        <v>72.02834008097166</v>
      </c>
    </row>
    <row r="17" spans="1:7" ht="17.25" customHeight="1">
      <c r="A17" s="26" t="s">
        <v>18</v>
      </c>
      <c r="B17" s="31" t="s">
        <v>26</v>
      </c>
      <c r="C17" s="20">
        <f>C18+C19</f>
        <v>383000</v>
      </c>
      <c r="D17" s="20">
        <f>D18+D19</f>
        <v>1392.0700000000002</v>
      </c>
      <c r="E17" s="20">
        <f>E18+E19</f>
        <v>1512.46</v>
      </c>
      <c r="F17" s="21">
        <f t="shared" si="0"/>
        <v>0.3634647519582246</v>
      </c>
      <c r="G17" s="21">
        <f t="shared" si="1"/>
        <v>92.04012006929109</v>
      </c>
    </row>
    <row r="18" spans="1:7" ht="26.25" customHeight="1">
      <c r="A18" s="32" t="s">
        <v>82</v>
      </c>
      <c r="B18" s="17" t="s">
        <v>83</v>
      </c>
      <c r="C18" s="29">
        <v>83000</v>
      </c>
      <c r="D18" s="29">
        <v>442</v>
      </c>
      <c r="E18" s="25">
        <v>442</v>
      </c>
      <c r="F18" s="21"/>
      <c r="G18" s="21">
        <f t="shared" si="1"/>
        <v>100</v>
      </c>
    </row>
    <row r="19" spans="1:8" ht="27.75" customHeight="1">
      <c r="A19" s="33" t="s">
        <v>84</v>
      </c>
      <c r="B19" s="17" t="s">
        <v>85</v>
      </c>
      <c r="C19" s="29">
        <v>300000</v>
      </c>
      <c r="D19" s="29">
        <v>950.07</v>
      </c>
      <c r="E19" s="25">
        <v>1070.46</v>
      </c>
      <c r="F19" s="21">
        <f t="shared" si="0"/>
        <v>0.31669</v>
      </c>
      <c r="G19" s="21">
        <f t="shared" si="1"/>
        <v>88.7534331035256</v>
      </c>
      <c r="H19" s="2"/>
    </row>
    <row r="20" spans="1:7" ht="14.25" customHeight="1">
      <c r="A20" s="26" t="s">
        <v>56</v>
      </c>
      <c r="B20" s="31" t="s">
        <v>57</v>
      </c>
      <c r="C20" s="20">
        <v>4000</v>
      </c>
      <c r="D20" s="20">
        <v>0</v>
      </c>
      <c r="E20" s="20">
        <v>100</v>
      </c>
      <c r="F20" s="21">
        <f t="shared" si="0"/>
        <v>0</v>
      </c>
      <c r="G20" s="21">
        <f t="shared" si="1"/>
        <v>0</v>
      </c>
    </row>
    <row r="21" spans="1:7" ht="12.75">
      <c r="A21" s="34" t="s">
        <v>16</v>
      </c>
      <c r="B21" s="35"/>
      <c r="C21" s="36">
        <f>C22+C26+C32+C33+C29</f>
        <v>137492</v>
      </c>
      <c r="D21" s="36">
        <f>D22+D26+D32+D33+D29</f>
        <v>3452.84</v>
      </c>
      <c r="E21" s="20">
        <f>E22+E26+E29+E32</f>
        <v>3262.84</v>
      </c>
      <c r="F21" s="21">
        <f t="shared" si="0"/>
        <v>2.511302475780409</v>
      </c>
      <c r="G21" s="21">
        <f t="shared" si="1"/>
        <v>105.823147932476</v>
      </c>
    </row>
    <row r="22" spans="1:7" ht="35.25" customHeight="1">
      <c r="A22" s="34" t="s">
        <v>100</v>
      </c>
      <c r="B22" s="35" t="s">
        <v>101</v>
      </c>
      <c r="C22" s="36">
        <f>C23+C24+C25</f>
        <v>137492</v>
      </c>
      <c r="D22" s="36">
        <f>D23+D24+D25</f>
        <v>3262.84</v>
      </c>
      <c r="E22" s="36">
        <f>E23+E24+E25</f>
        <v>3262.84</v>
      </c>
      <c r="F22" s="21">
        <f t="shared" si="0"/>
        <v>2.3731126174613797</v>
      </c>
      <c r="G22" s="21">
        <f t="shared" si="1"/>
        <v>100</v>
      </c>
    </row>
    <row r="23" spans="1:7" ht="54" customHeight="1">
      <c r="A23" s="37" t="s">
        <v>91</v>
      </c>
      <c r="B23" s="38" t="s">
        <v>102</v>
      </c>
      <c r="C23" s="39">
        <v>105164</v>
      </c>
      <c r="D23" s="40">
        <v>0</v>
      </c>
      <c r="E23" s="25">
        <v>0</v>
      </c>
      <c r="F23" s="21">
        <f t="shared" si="0"/>
        <v>0</v>
      </c>
      <c r="G23" s="21"/>
    </row>
    <row r="24" spans="1:7" ht="38.25" hidden="1">
      <c r="A24" s="37" t="s">
        <v>103</v>
      </c>
      <c r="B24" s="38" t="s">
        <v>104</v>
      </c>
      <c r="C24" s="39">
        <v>0</v>
      </c>
      <c r="D24" s="40">
        <v>0</v>
      </c>
      <c r="E24" s="25">
        <v>0</v>
      </c>
      <c r="F24" s="21"/>
      <c r="G24" s="21"/>
    </row>
    <row r="25" spans="1:7" ht="29.25" customHeight="1">
      <c r="A25" s="37" t="s">
        <v>105</v>
      </c>
      <c r="B25" s="38" t="s">
        <v>106</v>
      </c>
      <c r="C25" s="39">
        <v>32328</v>
      </c>
      <c r="D25" s="40">
        <v>3262.84</v>
      </c>
      <c r="E25" s="25">
        <v>3262.84</v>
      </c>
      <c r="F25" s="21">
        <f t="shared" si="0"/>
        <v>10.092922543924772</v>
      </c>
      <c r="G25" s="21">
        <f t="shared" si="1"/>
        <v>100</v>
      </c>
    </row>
    <row r="26" spans="1:7" ht="29.25" customHeight="1" hidden="1">
      <c r="A26" s="34" t="s">
        <v>107</v>
      </c>
      <c r="B26" s="35" t="s">
        <v>108</v>
      </c>
      <c r="C26" s="36">
        <f>C27+C28</f>
        <v>0</v>
      </c>
      <c r="D26" s="36">
        <f>D27+D28</f>
        <v>0</v>
      </c>
      <c r="E26" s="36">
        <f>E27+E28</f>
        <v>0</v>
      </c>
      <c r="F26" s="21" t="e">
        <f t="shared" si="0"/>
        <v>#DIV/0!</v>
      </c>
      <c r="G26" s="21" t="e">
        <f t="shared" si="1"/>
        <v>#DIV/0!</v>
      </c>
    </row>
    <row r="27" spans="1:7" s="5" customFormat="1" ht="33" customHeight="1" hidden="1">
      <c r="A27" s="37" t="s">
        <v>109</v>
      </c>
      <c r="B27" s="38" t="s">
        <v>110</v>
      </c>
      <c r="C27" s="40"/>
      <c r="D27" s="40"/>
      <c r="E27" s="25">
        <v>0</v>
      </c>
      <c r="F27" s="21"/>
      <c r="G27" s="21" t="e">
        <f t="shared" si="1"/>
        <v>#DIV/0!</v>
      </c>
    </row>
    <row r="28" spans="1:7" s="5" customFormat="1" ht="12.75" hidden="1">
      <c r="A28" s="30" t="s">
        <v>90</v>
      </c>
      <c r="B28" s="41" t="s">
        <v>111</v>
      </c>
      <c r="C28" s="40"/>
      <c r="D28" s="40"/>
      <c r="E28" s="20">
        <v>0</v>
      </c>
      <c r="F28" s="21" t="e">
        <f t="shared" si="0"/>
        <v>#DIV/0!</v>
      </c>
      <c r="G28" s="21" t="e">
        <f t="shared" si="1"/>
        <v>#DIV/0!</v>
      </c>
    </row>
    <row r="29" spans="1:7" s="5" customFormat="1" ht="16.5" customHeight="1">
      <c r="A29" s="26" t="s">
        <v>112</v>
      </c>
      <c r="B29" s="42" t="s">
        <v>113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114</v>
      </c>
      <c r="B30" s="41" t="s">
        <v>115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123</v>
      </c>
      <c r="B31" s="41" t="s">
        <v>124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12.75" hidden="1">
      <c r="A32" s="26" t="s">
        <v>116</v>
      </c>
      <c r="B32" s="31" t="s">
        <v>117</v>
      </c>
      <c r="C32" s="43">
        <v>0</v>
      </c>
      <c r="D32" s="43">
        <v>0</v>
      </c>
      <c r="E32" s="20">
        <v>0</v>
      </c>
      <c r="F32" s="21"/>
      <c r="G32" s="21" t="e">
        <f t="shared" si="1"/>
        <v>#DIV/0!</v>
      </c>
    </row>
    <row r="33" spans="1:7" s="6" customFormat="1" ht="12.75" hidden="1">
      <c r="A33" s="44" t="s">
        <v>118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12.75" hidden="1">
      <c r="A34" s="46" t="s">
        <v>119</v>
      </c>
      <c r="B34" s="47" t="s">
        <v>120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12.75" hidden="1">
      <c r="A35" s="30" t="s">
        <v>121</v>
      </c>
      <c r="B35" s="17" t="s">
        <v>122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21484592</v>
      </c>
      <c r="D36" s="20">
        <f>D37+D38+D45+D39+D43+D44+D46+D47+D41+D40+D42</f>
        <v>151377</v>
      </c>
      <c r="E36" s="20">
        <f>E37+E38+E45+E39+E43+E44+E46+E47+E41+E40</f>
        <v>103834</v>
      </c>
      <c r="F36" s="21">
        <f t="shared" si="0"/>
        <v>0.7045840107180066</v>
      </c>
      <c r="G36" s="21">
        <f t="shared" si="1"/>
        <v>145.78750698229868</v>
      </c>
    </row>
    <row r="37" spans="1:7" s="7" customFormat="1" ht="15.75" customHeight="1">
      <c r="A37" s="30" t="s">
        <v>35</v>
      </c>
      <c r="B37" s="17" t="s">
        <v>132</v>
      </c>
      <c r="C37" s="29">
        <v>1717314</v>
      </c>
      <c r="D37" s="29">
        <v>143963</v>
      </c>
      <c r="E37" s="25">
        <v>103834</v>
      </c>
      <c r="F37" s="21">
        <f t="shared" si="0"/>
        <v>8.38303303880362</v>
      </c>
      <c r="G37" s="21">
        <f t="shared" si="1"/>
        <v>138.6472639019974</v>
      </c>
    </row>
    <row r="38" spans="1:7" s="7" customFormat="1" ht="25.5">
      <c r="A38" s="30" t="s">
        <v>86</v>
      </c>
      <c r="B38" s="17" t="s">
        <v>133</v>
      </c>
      <c r="C38" s="29">
        <v>800000</v>
      </c>
      <c r="D38" s="29">
        <v>0</v>
      </c>
      <c r="E38" s="25">
        <v>0</v>
      </c>
      <c r="F38" s="21">
        <f t="shared" si="0"/>
        <v>0</v>
      </c>
      <c r="G38" s="21"/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143</v>
      </c>
      <c r="B40" s="17" t="s">
        <v>144</v>
      </c>
      <c r="C40" s="25">
        <v>14942740</v>
      </c>
      <c r="D40" s="25">
        <v>0</v>
      </c>
      <c r="E40" s="25">
        <v>0</v>
      </c>
      <c r="F40" s="21">
        <f t="shared" si="0"/>
        <v>0</v>
      </c>
      <c r="G40" s="21"/>
    </row>
    <row r="41" spans="1:7" s="7" customFormat="1" ht="51">
      <c r="A41" s="37" t="s">
        <v>141</v>
      </c>
      <c r="B41" s="38" t="s">
        <v>142</v>
      </c>
      <c r="C41" s="25">
        <v>595989</v>
      </c>
      <c r="D41" s="25">
        <v>0</v>
      </c>
      <c r="E41" s="25">
        <v>0</v>
      </c>
      <c r="F41" s="21">
        <f t="shared" si="0"/>
        <v>0</v>
      </c>
      <c r="G41" s="21"/>
    </row>
    <row r="42" spans="1:7" s="7" customFormat="1" ht="23.25" customHeight="1" hidden="1">
      <c r="A42" s="37" t="s">
        <v>125</v>
      </c>
      <c r="B42" s="38" t="s">
        <v>134</v>
      </c>
      <c r="C42" s="48"/>
      <c r="D42" s="25"/>
      <c r="E42" s="25">
        <v>0</v>
      </c>
      <c r="F42" s="21"/>
      <c r="G42" s="21"/>
    </row>
    <row r="43" spans="1:7" s="7" customFormat="1" ht="32.25" customHeight="1" hidden="1">
      <c r="A43" s="30" t="s">
        <v>50</v>
      </c>
      <c r="B43" s="17" t="s">
        <v>135</v>
      </c>
      <c r="C43" s="25"/>
      <c r="D43" s="25"/>
      <c r="E43" s="25">
        <v>0</v>
      </c>
      <c r="F43" s="21"/>
      <c r="G43" s="21"/>
    </row>
    <row r="44" spans="1:7" s="7" customFormat="1" ht="21" customHeight="1">
      <c r="A44" s="30" t="s">
        <v>126</v>
      </c>
      <c r="B44" s="17" t="s">
        <v>136</v>
      </c>
      <c r="C44" s="25">
        <v>3299575</v>
      </c>
      <c r="D44" s="25">
        <v>0</v>
      </c>
      <c r="E44" s="25">
        <v>0</v>
      </c>
      <c r="F44" s="21">
        <f t="shared" si="0"/>
        <v>0</v>
      </c>
      <c r="G44" s="21"/>
    </row>
    <row r="45" spans="1:7" s="7" customFormat="1" ht="21" customHeight="1">
      <c r="A45" s="30" t="s">
        <v>53</v>
      </c>
      <c r="B45" s="17" t="s">
        <v>137</v>
      </c>
      <c r="C45" s="29">
        <v>88974</v>
      </c>
      <c r="D45" s="29">
        <v>7414</v>
      </c>
      <c r="E45" s="25">
        <v>0</v>
      </c>
      <c r="F45" s="21">
        <f t="shared" si="0"/>
        <v>8.332771371411873</v>
      </c>
      <c r="G45" s="21"/>
    </row>
    <row r="46" spans="1:7" s="7" customFormat="1" ht="12.75" hidden="1">
      <c r="A46" s="30" t="s">
        <v>54</v>
      </c>
      <c r="B46" s="17" t="s">
        <v>138</v>
      </c>
      <c r="C46" s="25"/>
      <c r="D46" s="25"/>
      <c r="E46" s="25">
        <v>0</v>
      </c>
      <c r="F46" s="21"/>
      <c r="G46" s="21"/>
    </row>
    <row r="47" spans="1:7" s="7" customFormat="1" ht="19.5" customHeight="1">
      <c r="A47" s="26" t="s">
        <v>68</v>
      </c>
      <c r="B47" s="31" t="s">
        <v>139</v>
      </c>
      <c r="C47" s="20">
        <f>C48</f>
        <v>40000</v>
      </c>
      <c r="D47" s="20">
        <f>D48</f>
        <v>0</v>
      </c>
      <c r="E47" s="20">
        <f>E48</f>
        <v>0</v>
      </c>
      <c r="F47" s="21">
        <f t="shared" si="0"/>
        <v>0</v>
      </c>
      <c r="G47" s="21"/>
    </row>
    <row r="48" spans="1:7" ht="21.75" customHeight="1">
      <c r="A48" s="30" t="s">
        <v>69</v>
      </c>
      <c r="B48" s="17" t="s">
        <v>140</v>
      </c>
      <c r="C48" s="25">
        <v>40000</v>
      </c>
      <c r="D48" s="25">
        <v>0</v>
      </c>
      <c r="E48" s="25">
        <v>0</v>
      </c>
      <c r="F48" s="21">
        <f t="shared" si="0"/>
        <v>0</v>
      </c>
      <c r="G48" s="21"/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22707884</v>
      </c>
      <c r="D50" s="52">
        <f>D4+D36+D49</f>
        <v>209370.86</v>
      </c>
      <c r="E50" s="52">
        <f>E4+E36+E49</f>
        <v>142767.33000000002</v>
      </c>
      <c r="F50" s="53">
        <f t="shared" si="0"/>
        <v>0.9220183615523135</v>
      </c>
      <c r="G50" s="53">
        <f t="shared" si="1"/>
        <v>146.65180052046918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62</v>
      </c>
      <c r="C52" s="20">
        <v>1047785</v>
      </c>
      <c r="D52" s="20">
        <v>22749</v>
      </c>
      <c r="E52" s="20">
        <v>20333</v>
      </c>
      <c r="F52" s="21">
        <f t="shared" si="0"/>
        <v>2.1711515244062474</v>
      </c>
      <c r="G52" s="21">
        <f t="shared" si="1"/>
        <v>111.88216200265578</v>
      </c>
    </row>
    <row r="53" spans="1:7" ht="16.5" customHeight="1">
      <c r="A53" s="30" t="s">
        <v>12</v>
      </c>
      <c r="B53" s="17">
        <v>211.213</v>
      </c>
      <c r="C53" s="25">
        <v>948985</v>
      </c>
      <c r="D53" s="25">
        <v>21500</v>
      </c>
      <c r="E53" s="25">
        <v>20000</v>
      </c>
      <c r="F53" s="21">
        <f t="shared" si="0"/>
        <v>2.265578486488195</v>
      </c>
      <c r="G53" s="21">
        <f t="shared" si="1"/>
        <v>107.5</v>
      </c>
    </row>
    <row r="54" spans="1:7" ht="15" customHeight="1">
      <c r="A54" s="30" t="s">
        <v>19</v>
      </c>
      <c r="B54" s="17">
        <v>223</v>
      </c>
      <c r="C54" s="25">
        <v>40500</v>
      </c>
      <c r="D54" s="25">
        <v>0</v>
      </c>
      <c r="E54" s="25">
        <v>0</v>
      </c>
      <c r="F54" s="21">
        <f t="shared" si="0"/>
        <v>0</v>
      </c>
      <c r="G54" s="21"/>
    </row>
    <row r="55" spans="1:9" ht="12.75">
      <c r="A55" s="30" t="s">
        <v>13</v>
      </c>
      <c r="B55" s="17"/>
      <c r="C55" s="25">
        <f>C52-C53-C54</f>
        <v>58300</v>
      </c>
      <c r="D55" s="25">
        <f>D52-D53-D54</f>
        <v>1249</v>
      </c>
      <c r="E55" s="25">
        <f>E52-E53-E54</f>
        <v>333</v>
      </c>
      <c r="F55" s="21">
        <f t="shared" si="0"/>
        <v>2.1423670668953685</v>
      </c>
      <c r="G55" s="21">
        <f t="shared" si="1"/>
        <v>375.0750750750751</v>
      </c>
      <c r="I55" s="1"/>
    </row>
    <row r="56" spans="1:7" ht="12.75">
      <c r="A56" s="26" t="s">
        <v>20</v>
      </c>
      <c r="B56" s="54" t="s">
        <v>37</v>
      </c>
      <c r="C56" s="20">
        <v>88974</v>
      </c>
      <c r="D56" s="20">
        <v>0</v>
      </c>
      <c r="E56" s="20">
        <v>0</v>
      </c>
      <c r="F56" s="21">
        <f t="shared" si="0"/>
        <v>0</v>
      </c>
      <c r="G56" s="21"/>
    </row>
    <row r="57" spans="1:7" ht="20.25" customHeight="1">
      <c r="A57" s="26" t="s">
        <v>29</v>
      </c>
      <c r="B57" s="54" t="s">
        <v>59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70</v>
      </c>
      <c r="B58" s="54" t="s">
        <v>72</v>
      </c>
      <c r="C58" s="20">
        <f>C59+C60+C61</f>
        <v>978255</v>
      </c>
      <c r="D58" s="20">
        <f>D59+D60+D61</f>
        <v>0</v>
      </c>
      <c r="E58" s="20">
        <f>E59+E60+E61</f>
        <v>0</v>
      </c>
      <c r="F58" s="21">
        <f t="shared" si="0"/>
        <v>0</v>
      </c>
      <c r="G58" s="21"/>
    </row>
    <row r="59" spans="1:7" ht="15" customHeight="1">
      <c r="A59" s="30" t="s">
        <v>92</v>
      </c>
      <c r="B59" s="55" t="s">
        <v>93</v>
      </c>
      <c r="C59" s="25">
        <v>1766</v>
      </c>
      <c r="D59" s="25">
        <v>0</v>
      </c>
      <c r="E59" s="25">
        <v>0</v>
      </c>
      <c r="F59" s="21">
        <f t="shared" si="0"/>
        <v>0</v>
      </c>
      <c r="G59" s="21"/>
    </row>
    <row r="60" spans="1:7" ht="14.25" customHeight="1">
      <c r="A60" s="30" t="s">
        <v>71</v>
      </c>
      <c r="B60" s="55" t="s">
        <v>73</v>
      </c>
      <c r="C60" s="25">
        <v>976489</v>
      </c>
      <c r="D60" s="25">
        <v>0</v>
      </c>
      <c r="E60" s="25">
        <v>0</v>
      </c>
      <c r="F60" s="21">
        <f t="shared" si="0"/>
        <v>0</v>
      </c>
      <c r="G60" s="21"/>
    </row>
    <row r="61" spans="1:7" ht="15" customHeight="1">
      <c r="A61" s="30" t="s">
        <v>41</v>
      </c>
      <c r="B61" s="55" t="s">
        <v>38</v>
      </c>
      <c r="C61" s="25"/>
      <c r="D61" s="25"/>
      <c r="E61" s="25">
        <v>0</v>
      </c>
      <c r="F61" s="21"/>
      <c r="G61" s="21"/>
    </row>
    <row r="62" spans="1:7" ht="12.75">
      <c r="A62" s="26" t="s">
        <v>63</v>
      </c>
      <c r="B62" s="54" t="s">
        <v>64</v>
      </c>
      <c r="C62" s="20">
        <f>C63+C64+C65+C66</f>
        <v>3683069</v>
      </c>
      <c r="D62" s="20">
        <f>D63+D64+D65+D66</f>
        <v>2567</v>
      </c>
      <c r="E62" s="20">
        <f>E63+E64+E65+E66</f>
        <v>31824</v>
      </c>
      <c r="F62" s="21">
        <f t="shared" si="0"/>
        <v>0.0696973094992247</v>
      </c>
      <c r="G62" s="21">
        <f t="shared" si="1"/>
        <v>8.066239316239317</v>
      </c>
    </row>
    <row r="63" spans="1:7" s="4" customFormat="1" ht="15.75" customHeight="1">
      <c r="A63" s="30" t="s">
        <v>89</v>
      </c>
      <c r="B63" s="55" t="s">
        <v>88</v>
      </c>
      <c r="C63" s="25">
        <v>3298010</v>
      </c>
      <c r="D63" s="25">
        <v>0</v>
      </c>
      <c r="E63" s="25">
        <v>0</v>
      </c>
      <c r="F63" s="21">
        <f t="shared" si="0"/>
        <v>0</v>
      </c>
      <c r="G63" s="21"/>
    </row>
    <row r="64" spans="1:7" ht="12.75" hidden="1">
      <c r="A64" s="30" t="s">
        <v>52</v>
      </c>
      <c r="B64" s="55" t="s">
        <v>51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120700</v>
      </c>
      <c r="D65" s="25">
        <v>567</v>
      </c>
      <c r="E65" s="25">
        <v>30324</v>
      </c>
      <c r="F65" s="21">
        <f t="shared" si="0"/>
        <v>0.46975973487986744</v>
      </c>
      <c r="G65" s="21">
        <f t="shared" si="1"/>
        <v>1.8698060941828254</v>
      </c>
    </row>
    <row r="66" spans="1:7" ht="12.75">
      <c r="A66" s="30" t="s">
        <v>94</v>
      </c>
      <c r="B66" s="55" t="s">
        <v>95</v>
      </c>
      <c r="C66" s="25">
        <v>264359</v>
      </c>
      <c r="D66" s="25">
        <v>2000</v>
      </c>
      <c r="E66" s="25">
        <v>1500</v>
      </c>
      <c r="F66" s="21">
        <f t="shared" si="0"/>
        <v>0.7565469683271612</v>
      </c>
      <c r="G66" s="21">
        <f t="shared" si="1"/>
        <v>133.33333333333331</v>
      </c>
    </row>
    <row r="67" spans="1:7" ht="18.75" customHeight="1">
      <c r="A67" s="26" t="s">
        <v>17</v>
      </c>
      <c r="B67" s="54" t="s">
        <v>30</v>
      </c>
      <c r="C67" s="20">
        <v>16928801</v>
      </c>
      <c r="D67" s="20">
        <v>20000</v>
      </c>
      <c r="E67" s="20">
        <v>16776.01</v>
      </c>
      <c r="F67" s="21">
        <f t="shared" si="0"/>
        <v>0.11814185777244354</v>
      </c>
      <c r="G67" s="21">
        <f t="shared" si="1"/>
        <v>119.21785931219642</v>
      </c>
    </row>
    <row r="68" spans="1:7" ht="13.5" customHeight="1">
      <c r="A68" s="26" t="s">
        <v>42</v>
      </c>
      <c r="B68" s="54" t="s">
        <v>60</v>
      </c>
      <c r="C68" s="20">
        <v>3000</v>
      </c>
      <c r="D68" s="20">
        <v>0</v>
      </c>
      <c r="E68" s="20">
        <v>0</v>
      </c>
      <c r="F68" s="21">
        <f t="shared" si="0"/>
        <v>0</v>
      </c>
      <c r="G68" s="21"/>
    </row>
    <row r="69" spans="1:7" ht="12.75" hidden="1">
      <c r="A69" s="26" t="s">
        <v>31</v>
      </c>
      <c r="B69" s="31">
        <v>1003</v>
      </c>
      <c r="C69" s="20"/>
      <c r="D69" s="20"/>
      <c r="E69" s="20"/>
      <c r="F69" s="21" t="e">
        <f t="shared" si="0"/>
        <v>#DIV/0!</v>
      </c>
      <c r="G69" s="21" t="e">
        <f t="shared" si="1"/>
        <v>#DIV/0!</v>
      </c>
    </row>
    <row r="70" spans="1:7" ht="0.75" customHeight="1" hidden="1">
      <c r="A70" s="30" t="s">
        <v>55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66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67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65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58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61</v>
      </c>
      <c r="C77" s="20">
        <v>3000</v>
      </c>
      <c r="D77" s="20">
        <v>0</v>
      </c>
      <c r="E77" s="20">
        <v>0</v>
      </c>
      <c r="F77" s="21"/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22752884</v>
      </c>
      <c r="D78" s="58">
        <f>D52+D56+D57+D58+D62+D67+D68+D69+D77</f>
        <v>45316</v>
      </c>
      <c r="E78" s="58">
        <f>E52+E56+E57+E58+E62+E67+E68+E69+E77</f>
        <v>68933.01</v>
      </c>
      <c r="F78" s="53">
        <f t="shared" si="0"/>
        <v>0.1991659606755785</v>
      </c>
      <c r="G78" s="53">
        <f>D78/E78*100</f>
        <v>65.73918649425</v>
      </c>
    </row>
    <row r="79" spans="1:7" ht="26.25" customHeight="1">
      <c r="A79" s="26" t="s">
        <v>34</v>
      </c>
      <c r="B79" s="31"/>
      <c r="C79" s="59">
        <f>C50-C78</f>
        <v>-45000</v>
      </c>
      <c r="D79" s="59">
        <f>D50-D78</f>
        <v>164054.86</v>
      </c>
      <c r="E79" s="59">
        <f>E50-E78</f>
        <v>73834.32000000002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75</v>
      </c>
      <c r="B81" s="9"/>
      <c r="C81" s="10"/>
      <c r="D81" s="10"/>
      <c r="E81" s="13"/>
      <c r="F81" s="62" t="s">
        <v>74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2019-01-15T07:22:59Z</cp:lastPrinted>
  <dcterms:created xsi:type="dcterms:W3CDTF">2006-03-13T07:15:44Z</dcterms:created>
  <dcterms:modified xsi:type="dcterms:W3CDTF">2019-02-05T11:57:10Z</dcterms:modified>
  <cp:category/>
  <cp:version/>
  <cp:contentType/>
  <cp:contentStatus/>
</cp:coreProperties>
</file>