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95" windowWidth="11970" windowHeight="6945" activeTab="0"/>
  </bookViews>
  <sheets>
    <sheet name="Лист1" sheetId="1" r:id="rId1"/>
  </sheets>
  <definedNames>
    <definedName name="_xlnm.Print_Area" localSheetId="0">'Лист1'!$A$1:$F$122</definedName>
  </definedNames>
  <calcPr fullCalcOnLoad="1"/>
</workbook>
</file>

<file path=xl/sharedStrings.xml><?xml version="1.0" encoding="utf-8"?>
<sst xmlns="http://schemas.openxmlformats.org/spreadsheetml/2006/main" count="243" uniqueCount="99">
  <si>
    <t>Родилось</t>
  </si>
  <si>
    <t>Умерло</t>
  </si>
  <si>
    <t>чел.</t>
  </si>
  <si>
    <t>тыс. руб.</t>
  </si>
  <si>
    <t>Моргаушское райпо</t>
  </si>
  <si>
    <t xml:space="preserve">ВСЕГО </t>
  </si>
  <si>
    <t>Приплод телят</t>
  </si>
  <si>
    <t>Приплод поросят</t>
  </si>
  <si>
    <t>цент.</t>
  </si>
  <si>
    <t>гол.</t>
  </si>
  <si>
    <t>тонн</t>
  </si>
  <si>
    <t>Численность безработных</t>
  </si>
  <si>
    <t>Уровень безработицы</t>
  </si>
  <si>
    <t>%</t>
  </si>
  <si>
    <t>Крупного рогатого скота</t>
  </si>
  <si>
    <t>Свиней</t>
  </si>
  <si>
    <t>Лошадей</t>
  </si>
  <si>
    <t>Производство мяса (реализовано на убой скота и птицы  в живой массе)</t>
  </si>
  <si>
    <t>Валовой надой молока</t>
  </si>
  <si>
    <t>кг</t>
  </si>
  <si>
    <t>тыс. шт</t>
  </si>
  <si>
    <t>шт</t>
  </si>
  <si>
    <t>Среднесуточный привес КРС</t>
  </si>
  <si>
    <t>Среднесуточный привес свиней</t>
  </si>
  <si>
    <t>гр.</t>
  </si>
  <si>
    <t>Ед. изм.</t>
  </si>
  <si>
    <t>ООО "Моргауши - Хлеб"</t>
  </si>
  <si>
    <t>отклонение 
 (-,+)</t>
  </si>
  <si>
    <t>отклонение  
(-,+)</t>
  </si>
  <si>
    <t xml:space="preserve">  </t>
  </si>
  <si>
    <t>МУП ЖКХ "Моргаушское"</t>
  </si>
  <si>
    <t>Моргаушский почтампт</t>
  </si>
  <si>
    <t xml:space="preserve">  продукция предпр. промышл. и обслуж. пр-в</t>
  </si>
  <si>
    <t>в том числе:</t>
  </si>
  <si>
    <t>Получено яиц, всего</t>
  </si>
  <si>
    <t xml:space="preserve">Птицы </t>
  </si>
  <si>
    <t>Мяса, во всех категориях хозяйств</t>
  </si>
  <si>
    <t>Молока, во всех категориях хозяйств</t>
  </si>
  <si>
    <t>Мяса, в сельскохозяйственных предприятиях</t>
  </si>
  <si>
    <t>Молока, в сельскохозяйственных предприятиях</t>
  </si>
  <si>
    <t xml:space="preserve">другие предприятия </t>
  </si>
  <si>
    <r>
      <t xml:space="preserve">  </t>
    </r>
    <r>
      <rPr>
        <b/>
        <sz val="12"/>
        <rFont val="TimesET"/>
        <family val="0"/>
      </rPr>
      <t>сельскохозяйственная продукция сельскохозяйственных предприятий</t>
    </r>
  </si>
  <si>
    <t>в т. ч. собств. доходы бюджета сельских поселений</t>
  </si>
  <si>
    <t>в хозяйствах населения</t>
  </si>
  <si>
    <t>яйценоскость кур-несушек</t>
  </si>
  <si>
    <t>другие предприятия</t>
  </si>
  <si>
    <t xml:space="preserve">в сельскохозяйственных предприятиях  </t>
  </si>
  <si>
    <t>в КФХ</t>
  </si>
  <si>
    <t xml:space="preserve">ООО "Cундырь- Хлеб"                              </t>
  </si>
  <si>
    <t>тыс.руб</t>
  </si>
  <si>
    <t>Жилищное строительство-всего</t>
  </si>
  <si>
    <t>кв.м</t>
  </si>
  <si>
    <t>ВСЕГО</t>
  </si>
  <si>
    <t>Всего</t>
  </si>
  <si>
    <t>МУП Рынок</t>
  </si>
  <si>
    <t>МУП ЖКХ Моргаушское</t>
  </si>
  <si>
    <t>ООО "Общественное питание"(Моргаушское райпо)</t>
  </si>
  <si>
    <t>ЗАО ЧП "Сеспель"</t>
  </si>
  <si>
    <t>ООО Управляющая компания ЖКХ</t>
  </si>
  <si>
    <t>Всего инвестиций за счет средств местного бюджета</t>
  </si>
  <si>
    <t>строительство,ремонт и содержание местных дорог</t>
  </si>
  <si>
    <t xml:space="preserve">Средний надой молока на одну корову в сельскохозяйственных предприятиях  </t>
  </si>
  <si>
    <t>Филиал ОАО "Газпром газораспределение Чебоксары" в с. Моргауши</t>
  </si>
  <si>
    <t>Овцы и козы</t>
  </si>
  <si>
    <t xml:space="preserve">Средний надой молока от одной коровы во всех категориях хозяйств  </t>
  </si>
  <si>
    <t>ПАО "Моргаушский кирпичный завод"</t>
  </si>
  <si>
    <t>тыс.гол.</t>
  </si>
  <si>
    <t>развитие образования</t>
  </si>
  <si>
    <t xml:space="preserve">развитие жилищного строительства </t>
  </si>
  <si>
    <t>развитие сельского хозйства (устойчивое развитие сельских территорий)</t>
  </si>
  <si>
    <t xml:space="preserve"> гол.</t>
  </si>
  <si>
    <t>в том числе осуществляемое населением за счет соб. и заем. средств</t>
  </si>
  <si>
    <t>комплексная компактная застройка</t>
  </si>
  <si>
    <t>Б.- Сундырское райпо</t>
  </si>
  <si>
    <t>Начальник отдела экономики и развития АПК</t>
  </si>
  <si>
    <t>О.В.Тимофеева</t>
  </si>
  <si>
    <t>развитие культуры и туризма</t>
  </si>
  <si>
    <t>2017 г.</t>
  </si>
  <si>
    <t>ИП Вязов А.Н.</t>
  </si>
  <si>
    <t>ООО БТИ</t>
  </si>
  <si>
    <t xml:space="preserve">в т.ч. коров                               </t>
  </si>
  <si>
    <t>2018 г.</t>
  </si>
  <si>
    <t>2018 к 2017 в%</t>
  </si>
  <si>
    <r>
      <t xml:space="preserve">    
    В районе 177 населенных пунктов, 16 сельских поселений. Территория района занимает 84,5 тыс. га земли, в т.ч.  сельскохозяйственного назначения во всех категориях -   61,187  тыс. га, из  них  пашни - 44,9 тыс. га.
    На территории района действует 18 сельскохозяйственных, 9 промышленных и обслуживающих предприятий, 2 районных  потребительских  общества, 89 крестьянских (фермерских) хозяйств, имеется районный узел связи и 17 отделений связи, 24  АТС.
    Транспортное обслуживание  населения внутри района осуществляется 3 индивидуальными предпринимателями по 12 маршрутам. 
     Наличие автомобилей в личной собственности населения района на 1 января 2018 года - 8915</t>
    </r>
    <r>
      <rPr>
        <sz val="11"/>
        <color indexed="8"/>
        <rFont val="Mongolian Baiti"/>
        <family val="4"/>
      </rPr>
      <t xml:space="preserve"> единиц, в  том числе 7202 единиц легковых автомобилей, 1189 грузовых автомобилей, 181 автобуса, 126 мотоцикла,</t>
    </r>
    <r>
      <rPr>
        <sz val="11"/>
        <color indexed="30"/>
        <rFont val="Mongolian Baiti"/>
        <family val="4"/>
      </rPr>
      <t xml:space="preserve"> </t>
    </r>
    <r>
      <rPr>
        <sz val="11"/>
        <rFont val="Mongolian Baiti"/>
        <family val="4"/>
      </rPr>
      <t>185</t>
    </r>
    <r>
      <rPr>
        <sz val="11"/>
        <color indexed="8"/>
        <rFont val="Mongolian Baiti"/>
        <family val="4"/>
      </rPr>
      <t xml:space="preserve"> прицепа, 32 полуприцепа, 615 тракторов, 15 зерноуборочных комбайнов, 1 кормоуборочных комбайна, 53 дорожно - строительных и мелиоративных машин, снегоходы - 7. </t>
    </r>
    <r>
      <rPr>
        <sz val="11"/>
        <rFont val="Mongolian Baiti"/>
        <family val="4"/>
      </rPr>
      <t xml:space="preserve">Общая протяженность автомобильных дорог в районе всего - 730,637 км в том числе с твердым покрытием  - 428,437 км.     </t>
    </r>
  </si>
  <si>
    <t xml:space="preserve">     Имеются: 22 дневных общеобразовательных школ, из которых 13 средних, 9 основных,  13 самостоятельных дошкольных образовательных организаций; 4 учреждения доп.образования детей; 1 централизованная клубная система, в ее состав входят 46 структурных подразделений (филиалов) учреждений культурно-досугового типа в сельских поселениях; 1 централизованная библиотечная система, в ее состав входят 30 модельных библиотек; 1 музей верховых чувашей, в ее состав входят  2 филиала; функционирует также  при отделе культуры архив, 1 районная больница Министерства здравоохранения и социального развития Чувашской Республики, 1 участковая больница, 10 отделений общей врачебной практики, 38  фельдшерско - акушерских пунктов, 26 спортивных залов. </t>
  </si>
  <si>
    <t xml:space="preserve">     На 1 января 2018 г в районе числится 13774 постоянных хозяйств, численность населения  составляет 32685 человек.</t>
  </si>
  <si>
    <t xml:space="preserve">    Всего трудоспособных – 18502 человек. Количество детей в садиках - 1694,  учащихся в школах - 3306,  пенсионеров - 10177 человек, в т.ч. работающих - 1643 человека.</t>
  </si>
  <si>
    <t>Итоги социально-экономического развития 
Моргаушского района за январь - октябрь 2018 год.</t>
  </si>
  <si>
    <t>Демографическая обстановка за  январь-октябрь 2018 год.</t>
  </si>
  <si>
    <t>Отгружено товаров собственного производства, 
выполнено работ и услуг собственными силами за  январь-октябрь 2018 год.</t>
  </si>
  <si>
    <t>Собственные доходы консолидированного бюджета за январь-октябрь 2018 год.</t>
  </si>
  <si>
    <t>Платные услуги населению за январь-октябрь 2018 год.</t>
  </si>
  <si>
    <t>Розничный товарооборот за  январь-октябрь 2018 год.</t>
  </si>
  <si>
    <t>Общественное питание за январь-октябрь 2018 год.</t>
  </si>
  <si>
    <t>Животноводство за январь-октябрь 2018 год.</t>
  </si>
  <si>
    <t>Производство продукции животноводства на 100 га с/х угодий за январь-октябрь 2018 год.</t>
  </si>
  <si>
    <t>Поголовье скота на 1 ноября 2018 года.</t>
  </si>
  <si>
    <t>Инвестиции за январь-октябрь 2018 год.</t>
  </si>
  <si>
    <t>Рынок труда за январь-октябрь 2018 год.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</si>
</sst>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6">
    <font>
      <sz val="10"/>
      <name val="Arial Cyr"/>
      <family val="0"/>
    </font>
    <font>
      <sz val="10"/>
      <name val="TimesET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ET"/>
      <family val="0"/>
    </font>
    <font>
      <sz val="12"/>
      <name val="TimesET"/>
      <family val="0"/>
    </font>
    <font>
      <b/>
      <sz val="12"/>
      <name val="TimesET"/>
      <family val="0"/>
    </font>
    <font>
      <sz val="11"/>
      <name val="Mongolian Baiti"/>
      <family val="4"/>
    </font>
    <font>
      <sz val="14"/>
      <name val="TimesET"/>
      <family val="0"/>
    </font>
    <font>
      <sz val="11"/>
      <name val="Times New Roman"/>
      <family val="1"/>
    </font>
    <font>
      <sz val="11"/>
      <color indexed="8"/>
      <name val="Mongolian Baiti"/>
      <family val="4"/>
    </font>
    <font>
      <sz val="11"/>
      <color indexed="30"/>
      <name val="Mongolian Baiti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right" wrapText="1"/>
    </xf>
    <xf numFmtId="0" fontId="6" fillId="33" borderId="1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5" fillId="0" borderId="11" xfId="0" applyFont="1" applyBorder="1" applyAlignment="1">
      <alignment horizontal="center" vertical="top" wrapText="1"/>
    </xf>
    <xf numFmtId="175" fontId="6" fillId="33" borderId="10" xfId="0" applyNumberFormat="1" applyFont="1" applyFill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75" fontId="5" fillId="0" borderId="10" xfId="0" applyNumberFormat="1" applyFont="1" applyBorder="1" applyAlignment="1">
      <alignment horizontal="center"/>
    </xf>
    <xf numFmtId="175" fontId="5" fillId="33" borderId="10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175" fontId="5" fillId="33" borderId="11" xfId="0" applyNumberFormat="1" applyFont="1" applyFill="1" applyBorder="1" applyAlignment="1">
      <alignment horizontal="center"/>
    </xf>
    <xf numFmtId="175" fontId="5" fillId="33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75" fontId="5" fillId="33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/>
    </xf>
    <xf numFmtId="0" fontId="8" fillId="0" borderId="0" xfId="0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1" fontId="6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175" fontId="5" fillId="34" borderId="10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175" fontId="6" fillId="34" borderId="10" xfId="0" applyNumberFormat="1" applyFont="1" applyFill="1" applyBorder="1" applyAlignment="1">
      <alignment horizontal="center"/>
    </xf>
    <xf numFmtId="1" fontId="5" fillId="34" borderId="10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175" fontId="6" fillId="34" borderId="10" xfId="0" applyNumberFormat="1" applyFont="1" applyFill="1" applyBorder="1" applyAlignment="1">
      <alignment horizontal="center"/>
    </xf>
    <xf numFmtId="175" fontId="5" fillId="34" borderId="11" xfId="0" applyNumberFormat="1" applyFont="1" applyFill="1" applyBorder="1" applyAlignment="1">
      <alignment horizontal="center"/>
    </xf>
    <xf numFmtId="175" fontId="5" fillId="34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wrapText="1"/>
    </xf>
    <xf numFmtId="175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6" fillId="6" borderId="12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wrapText="1"/>
    </xf>
    <xf numFmtId="0" fontId="6" fillId="6" borderId="13" xfId="0" applyFont="1" applyFill="1" applyBorder="1" applyAlignment="1">
      <alignment horizontal="center" wrapText="1"/>
    </xf>
    <xf numFmtId="0" fontId="7" fillId="0" borderId="0" xfId="0" applyFont="1" applyAlignment="1">
      <alignment horizontal="justify" wrapText="1"/>
    </xf>
    <xf numFmtId="0" fontId="7" fillId="34" borderId="0" xfId="0" applyFont="1" applyFill="1" applyAlignment="1">
      <alignment horizontal="justify" wrapText="1"/>
    </xf>
    <xf numFmtId="0" fontId="7" fillId="34" borderId="15" xfId="0" applyFont="1" applyFill="1" applyBorder="1" applyAlignment="1">
      <alignment horizont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22"/>
  <sheetViews>
    <sheetView tabSelected="1" view="pageBreakPreview" zoomScaleNormal="90" zoomScaleSheetLayoutView="100" zoomScalePageLayoutView="0" workbookViewId="0" topLeftCell="B91">
      <selection activeCell="F115" sqref="F115"/>
    </sheetView>
  </sheetViews>
  <sheetFormatPr defaultColWidth="9.00390625" defaultRowHeight="12.75"/>
  <cols>
    <col min="1" max="1" width="4.625" style="26" customWidth="1"/>
    <col min="2" max="2" width="52.125" style="0" customWidth="1"/>
    <col min="3" max="3" width="15.875" style="0" customWidth="1"/>
    <col min="4" max="4" width="17.125" style="0" customWidth="1"/>
    <col min="5" max="5" width="16.125" style="0" customWidth="1"/>
    <col min="6" max="6" width="20.125" style="0" customWidth="1"/>
    <col min="11" max="11" width="10.875" style="0" customWidth="1"/>
  </cols>
  <sheetData>
    <row r="1" ht="9.75" customHeight="1"/>
    <row r="2" spans="2:6" ht="48.75" customHeight="1">
      <c r="B2" s="71" t="s">
        <v>87</v>
      </c>
      <c r="C2" s="71"/>
      <c r="D2" s="71"/>
      <c r="E2" s="71"/>
      <c r="F2" s="71"/>
    </row>
    <row r="3" spans="2:6" ht="144" customHeight="1">
      <c r="B3" s="73" t="s">
        <v>83</v>
      </c>
      <c r="C3" s="73"/>
      <c r="D3" s="73"/>
      <c r="E3" s="73"/>
      <c r="F3" s="73"/>
    </row>
    <row r="4" spans="2:6" ht="99" customHeight="1">
      <c r="B4" s="74" t="s">
        <v>84</v>
      </c>
      <c r="C4" s="74"/>
      <c r="D4" s="74"/>
      <c r="E4" s="74"/>
      <c r="F4" s="74"/>
    </row>
    <row r="5" spans="2:6" ht="22.5" customHeight="1">
      <c r="B5" s="74" t="s">
        <v>85</v>
      </c>
      <c r="C5" s="74"/>
      <c r="D5" s="74"/>
      <c r="E5" s="74"/>
      <c r="F5" s="74"/>
    </row>
    <row r="6" spans="2:6" ht="30" customHeight="1">
      <c r="B6" s="75" t="s">
        <v>86</v>
      </c>
      <c r="C6" s="75"/>
      <c r="D6" s="75"/>
      <c r="E6" s="75"/>
      <c r="F6" s="75"/>
    </row>
    <row r="7" spans="2:6" ht="21" customHeight="1">
      <c r="B7" s="65" t="s">
        <v>88</v>
      </c>
      <c r="C7" s="66"/>
      <c r="D7" s="66"/>
      <c r="E7" s="66"/>
      <c r="F7" s="67"/>
    </row>
    <row r="8" spans="2:6" ht="27.75" customHeight="1">
      <c r="B8" s="1"/>
      <c r="C8" s="2" t="s">
        <v>25</v>
      </c>
      <c r="D8" s="7" t="s">
        <v>77</v>
      </c>
      <c r="E8" s="7" t="s">
        <v>81</v>
      </c>
      <c r="F8" s="2" t="s">
        <v>27</v>
      </c>
    </row>
    <row r="9" spans="2:6" ht="15.75" customHeight="1">
      <c r="B9" s="22" t="s">
        <v>0</v>
      </c>
      <c r="C9" s="4" t="s">
        <v>2</v>
      </c>
      <c r="D9" s="4">
        <v>254</v>
      </c>
      <c r="E9" s="4">
        <v>233</v>
      </c>
      <c r="F9" s="41">
        <f>E9-D9</f>
        <v>-21</v>
      </c>
    </row>
    <row r="10" spans="2:6" ht="15.75" customHeight="1">
      <c r="B10" s="22" t="s">
        <v>1</v>
      </c>
      <c r="C10" s="4" t="s">
        <v>2</v>
      </c>
      <c r="D10" s="27">
        <v>409</v>
      </c>
      <c r="E10" s="27">
        <v>415</v>
      </c>
      <c r="F10" s="41">
        <f>E10-D10</f>
        <v>6</v>
      </c>
    </row>
    <row r="11" spans="2:8" ht="30.75" customHeight="1">
      <c r="B11" s="72" t="s">
        <v>89</v>
      </c>
      <c r="C11" s="72"/>
      <c r="D11" s="72"/>
      <c r="E11" s="72"/>
      <c r="F11" s="72"/>
      <c r="H11" t="s">
        <v>29</v>
      </c>
    </row>
    <row r="12" spans="2:6" ht="17.25" customHeight="1">
      <c r="B12" s="5"/>
      <c r="C12" s="6" t="s">
        <v>25</v>
      </c>
      <c r="D12" s="7" t="s">
        <v>77</v>
      </c>
      <c r="E12" s="7" t="s">
        <v>81</v>
      </c>
      <c r="F12" s="14" t="s">
        <v>82</v>
      </c>
    </row>
    <row r="13" spans="2:6" ht="15.75" customHeight="1">
      <c r="B13" s="8" t="s">
        <v>53</v>
      </c>
      <c r="C13" s="9" t="s">
        <v>3</v>
      </c>
      <c r="D13" s="37">
        <f>SUM(D15:D16)</f>
        <v>3334170.75</v>
      </c>
      <c r="E13" s="37">
        <f>E15+E16</f>
        <v>3705559.29</v>
      </c>
      <c r="F13" s="29">
        <f>E13/D13*100</f>
        <v>111.13885784043904</v>
      </c>
    </row>
    <row r="14" spans="2:6" ht="14.25" customHeight="1">
      <c r="B14" s="3" t="s">
        <v>33</v>
      </c>
      <c r="C14" s="9"/>
      <c r="D14" s="29"/>
      <c r="E14" s="29"/>
      <c r="F14" s="30"/>
    </row>
    <row r="15" spans="2:6" ht="30" customHeight="1">
      <c r="B15" s="22" t="s">
        <v>41</v>
      </c>
      <c r="C15" s="9" t="s">
        <v>3</v>
      </c>
      <c r="D15" s="37">
        <v>594121.6</v>
      </c>
      <c r="E15" s="37">
        <v>624130.95</v>
      </c>
      <c r="F15" s="29">
        <f aca="true" t="shared" si="0" ref="F15:F25">E15/D15*100</f>
        <v>105.05104510591772</v>
      </c>
    </row>
    <row r="16" spans="2:6" ht="27.75" customHeight="1">
      <c r="B16" s="20" t="s">
        <v>32</v>
      </c>
      <c r="C16" s="9" t="s">
        <v>3</v>
      </c>
      <c r="D16" s="37">
        <f>SUM(D17:D25)</f>
        <v>2740049.15</v>
      </c>
      <c r="E16" s="37">
        <f>SUM(E17:E25)</f>
        <v>3081428.3400000003</v>
      </c>
      <c r="F16" s="29">
        <f t="shared" si="0"/>
        <v>112.4588710388644</v>
      </c>
    </row>
    <row r="17" spans="2:6" ht="16.5" customHeight="1">
      <c r="B17" s="22" t="s">
        <v>65</v>
      </c>
      <c r="C17" s="9" t="s">
        <v>3</v>
      </c>
      <c r="D17" s="31">
        <v>87029.5</v>
      </c>
      <c r="E17" s="31">
        <v>74729.2</v>
      </c>
      <c r="F17" s="29">
        <f t="shared" si="0"/>
        <v>85.86651652600554</v>
      </c>
    </row>
    <row r="18" spans="2:6" ht="16.5" customHeight="1">
      <c r="B18" s="22" t="s">
        <v>57</v>
      </c>
      <c r="C18" s="9" t="s">
        <v>3</v>
      </c>
      <c r="D18" s="32">
        <v>1945235</v>
      </c>
      <c r="E18" s="32">
        <v>2202291</v>
      </c>
      <c r="F18" s="29">
        <f t="shared" si="0"/>
        <v>113.21465015795008</v>
      </c>
    </row>
    <row r="19" spans="2:6" ht="15.75">
      <c r="B19" s="50" t="s">
        <v>26</v>
      </c>
      <c r="C19" s="9" t="s">
        <v>3</v>
      </c>
      <c r="D19" s="31">
        <v>34359.6</v>
      </c>
      <c r="E19" s="31">
        <v>28902.7</v>
      </c>
      <c r="F19" s="29">
        <f t="shared" si="0"/>
        <v>84.11826680170898</v>
      </c>
    </row>
    <row r="20" spans="2:6" ht="15.75">
      <c r="B20" s="50" t="s">
        <v>48</v>
      </c>
      <c r="C20" s="9" t="s">
        <v>3</v>
      </c>
      <c r="D20" s="31">
        <v>27200</v>
      </c>
      <c r="E20" s="31">
        <v>25307</v>
      </c>
      <c r="F20" s="29">
        <f t="shared" si="0"/>
        <v>93.0404411764706</v>
      </c>
    </row>
    <row r="21" spans="2:6" ht="30" customHeight="1">
      <c r="B21" s="50" t="s">
        <v>62</v>
      </c>
      <c r="C21" s="9" t="s">
        <v>3</v>
      </c>
      <c r="D21" s="31">
        <v>38509</v>
      </c>
      <c r="E21" s="31">
        <v>50352.4</v>
      </c>
      <c r="F21" s="29">
        <f>E21/D21*100</f>
        <v>130.75488846763093</v>
      </c>
    </row>
    <row r="22" spans="2:6" ht="15.75" customHeight="1">
      <c r="B22" s="50" t="s">
        <v>31</v>
      </c>
      <c r="C22" s="9" t="s">
        <v>3</v>
      </c>
      <c r="D22" s="31">
        <v>13359</v>
      </c>
      <c r="E22" s="31">
        <v>11738</v>
      </c>
      <c r="F22" s="29">
        <f>E22/D22*100</f>
        <v>87.86585822292088</v>
      </c>
    </row>
    <row r="23" spans="2:6" ht="15.75">
      <c r="B23" s="50" t="s">
        <v>30</v>
      </c>
      <c r="C23" s="9" t="s">
        <v>3</v>
      </c>
      <c r="D23" s="44">
        <v>36216</v>
      </c>
      <c r="E23" s="44">
        <v>40680.4</v>
      </c>
      <c r="F23" s="29">
        <f t="shared" si="0"/>
        <v>112.32714822178042</v>
      </c>
    </row>
    <row r="24" spans="2:6" ht="17.25" customHeight="1">
      <c r="B24" s="51" t="s">
        <v>78</v>
      </c>
      <c r="C24" s="9" t="s">
        <v>49</v>
      </c>
      <c r="D24" s="32">
        <v>79537</v>
      </c>
      <c r="E24" s="53">
        <v>71610</v>
      </c>
      <c r="F24" s="29">
        <f t="shared" si="0"/>
        <v>90.03356928222085</v>
      </c>
    </row>
    <row r="25" spans="2:6" ht="14.25" customHeight="1">
      <c r="B25" s="50" t="s">
        <v>45</v>
      </c>
      <c r="C25" s="9" t="s">
        <v>3</v>
      </c>
      <c r="D25" s="32">
        <v>478604.05</v>
      </c>
      <c r="E25" s="32">
        <v>575817.64</v>
      </c>
      <c r="F25" s="29">
        <f t="shared" si="0"/>
        <v>120.31190291849809</v>
      </c>
    </row>
    <row r="26" spans="2:6" ht="20.25" customHeight="1">
      <c r="B26" s="66" t="s">
        <v>90</v>
      </c>
      <c r="C26" s="66"/>
      <c r="D26" s="66"/>
      <c r="E26" s="66"/>
      <c r="F26" s="66"/>
    </row>
    <row r="27" spans="2:6" ht="14.25" customHeight="1">
      <c r="B27" s="7"/>
      <c r="C27" s="6" t="s">
        <v>25</v>
      </c>
      <c r="D27" s="7" t="s">
        <v>77</v>
      </c>
      <c r="E27" s="7" t="s">
        <v>81</v>
      </c>
      <c r="F27" s="14" t="s">
        <v>82</v>
      </c>
    </row>
    <row r="28" spans="2:6" ht="15.75" customHeight="1">
      <c r="B28" s="23" t="s">
        <v>52</v>
      </c>
      <c r="C28" s="9" t="s">
        <v>3</v>
      </c>
      <c r="D28" s="28">
        <v>131570.8</v>
      </c>
      <c r="E28" s="28">
        <v>151001</v>
      </c>
      <c r="F28" s="29">
        <f>E28/D28*100</f>
        <v>114.76786642628913</v>
      </c>
    </row>
    <row r="29" spans="2:6" ht="18.75" customHeight="1">
      <c r="B29" s="24" t="s">
        <v>42</v>
      </c>
      <c r="C29" s="9" t="s">
        <v>3</v>
      </c>
      <c r="D29" s="32">
        <v>24200.7</v>
      </c>
      <c r="E29" s="32">
        <v>27758.6</v>
      </c>
      <c r="F29" s="29">
        <f>E29/D29*100</f>
        <v>114.70164086162795</v>
      </c>
    </row>
    <row r="30" spans="2:6" ht="15.75" customHeight="1">
      <c r="B30" s="65" t="s">
        <v>91</v>
      </c>
      <c r="C30" s="66"/>
      <c r="D30" s="66"/>
      <c r="E30" s="66"/>
      <c r="F30" s="67"/>
    </row>
    <row r="31" spans="2:6" ht="13.5" customHeight="1">
      <c r="B31" s="5"/>
      <c r="C31" s="6" t="s">
        <v>25</v>
      </c>
      <c r="D31" s="7" t="s">
        <v>77</v>
      </c>
      <c r="E31" s="7" t="s">
        <v>81</v>
      </c>
      <c r="F31" s="14" t="s">
        <v>82</v>
      </c>
    </row>
    <row r="32" spans="2:6" ht="15.75">
      <c r="B32" s="11" t="s">
        <v>52</v>
      </c>
      <c r="C32" s="9" t="s">
        <v>3</v>
      </c>
      <c r="D32" s="37">
        <f>SUM(D33:D38)</f>
        <v>86012.2</v>
      </c>
      <c r="E32" s="29">
        <f>E33+E34+E35+E36+E37+E38</f>
        <v>98250.7</v>
      </c>
      <c r="F32" s="29">
        <f aca="true" t="shared" si="1" ref="F32:F38">E32/D32*100</f>
        <v>114.2287954499478</v>
      </c>
    </row>
    <row r="33" spans="2:6" ht="18.75" customHeight="1">
      <c r="B33" s="50" t="s">
        <v>55</v>
      </c>
      <c r="C33" s="9" t="s">
        <v>3</v>
      </c>
      <c r="D33" s="31">
        <v>2682.8</v>
      </c>
      <c r="E33" s="31">
        <v>3847.7</v>
      </c>
      <c r="F33" s="29">
        <f>E33/D33*100</f>
        <v>143.42105263157893</v>
      </c>
    </row>
    <row r="34" spans="2:6" ht="18.75" customHeight="1">
      <c r="B34" s="22" t="s">
        <v>58</v>
      </c>
      <c r="C34" s="9" t="s">
        <v>3</v>
      </c>
      <c r="D34" s="31">
        <v>19660</v>
      </c>
      <c r="E34" s="31">
        <v>20348</v>
      </c>
      <c r="F34" s="29">
        <f>E34/D34*100</f>
        <v>103.49949135300103</v>
      </c>
    </row>
    <row r="35" spans="2:6" ht="18.75" customHeight="1">
      <c r="B35" s="42" t="s">
        <v>54</v>
      </c>
      <c r="C35" s="9" t="s">
        <v>3</v>
      </c>
      <c r="D35" s="31">
        <v>3741.8</v>
      </c>
      <c r="E35" s="31">
        <v>4024.7</v>
      </c>
      <c r="F35" s="29">
        <f t="shared" si="1"/>
        <v>107.56053236410284</v>
      </c>
    </row>
    <row r="36" spans="2:6" ht="18.75" customHeight="1">
      <c r="B36" s="42" t="s">
        <v>79</v>
      </c>
      <c r="C36" s="9" t="s">
        <v>3</v>
      </c>
      <c r="D36" s="31">
        <v>1520.6</v>
      </c>
      <c r="E36" s="31">
        <v>2965.3</v>
      </c>
      <c r="F36" s="29">
        <f t="shared" si="1"/>
        <v>195.00854925687233</v>
      </c>
    </row>
    <row r="37" spans="2:6" ht="31.5" customHeight="1">
      <c r="B37" s="22" t="s">
        <v>62</v>
      </c>
      <c r="C37" s="9" t="s">
        <v>3</v>
      </c>
      <c r="D37" s="31">
        <v>11202</v>
      </c>
      <c r="E37" s="31">
        <v>11160</v>
      </c>
      <c r="F37" s="29">
        <f t="shared" si="1"/>
        <v>99.62506695232995</v>
      </c>
    </row>
    <row r="38" spans="2:6" ht="18.75" customHeight="1">
      <c r="B38" s="42" t="s">
        <v>40</v>
      </c>
      <c r="C38" s="9" t="s">
        <v>3</v>
      </c>
      <c r="D38" s="40">
        <v>47205</v>
      </c>
      <c r="E38" s="40">
        <v>55905</v>
      </c>
      <c r="F38" s="29">
        <f t="shared" si="1"/>
        <v>118.4302510327296</v>
      </c>
    </row>
    <row r="39" spans="2:6" ht="15.75" customHeight="1">
      <c r="B39" s="66" t="s">
        <v>92</v>
      </c>
      <c r="C39" s="66"/>
      <c r="D39" s="66"/>
      <c r="E39" s="66"/>
      <c r="F39" s="66"/>
    </row>
    <row r="40" spans="2:6" ht="14.25" customHeight="1">
      <c r="B40" s="5"/>
      <c r="C40" s="6" t="s">
        <v>25</v>
      </c>
      <c r="D40" s="7" t="s">
        <v>77</v>
      </c>
      <c r="E40" s="7" t="s">
        <v>81</v>
      </c>
      <c r="F40" s="14" t="s">
        <v>82</v>
      </c>
    </row>
    <row r="41" spans="2:6" ht="16.5" customHeight="1">
      <c r="B41" s="11" t="s">
        <v>5</v>
      </c>
      <c r="C41" s="9" t="s">
        <v>3</v>
      </c>
      <c r="D41" s="37">
        <f>SUM(D42:D44)</f>
        <v>916963</v>
      </c>
      <c r="E41" s="37">
        <f>E42+E43+E44</f>
        <v>879911</v>
      </c>
      <c r="F41" s="29">
        <f>E41/D41*100</f>
        <v>95.95926989420511</v>
      </c>
    </row>
    <row r="42" spans="2:6" ht="16.5" customHeight="1">
      <c r="B42" s="22" t="s">
        <v>73</v>
      </c>
      <c r="C42" s="9" t="s">
        <v>3</v>
      </c>
      <c r="D42" s="31">
        <v>284389</v>
      </c>
      <c r="E42" s="31">
        <v>260332</v>
      </c>
      <c r="F42" s="29">
        <f>E42/D42*100</f>
        <v>91.54081205672512</v>
      </c>
    </row>
    <row r="43" spans="2:6" ht="16.5" customHeight="1">
      <c r="B43" s="10" t="s">
        <v>4</v>
      </c>
      <c r="C43" s="9" t="s">
        <v>3</v>
      </c>
      <c r="D43" s="31">
        <v>547804</v>
      </c>
      <c r="E43" s="31">
        <v>542206</v>
      </c>
      <c r="F43" s="29">
        <f>E43/D43*100</f>
        <v>98.97810165679695</v>
      </c>
    </row>
    <row r="44" spans="2:6" ht="16.5" customHeight="1">
      <c r="B44" s="10" t="s">
        <v>40</v>
      </c>
      <c r="C44" s="9" t="s">
        <v>3</v>
      </c>
      <c r="D44" s="31">
        <v>84770</v>
      </c>
      <c r="E44" s="31">
        <v>77373</v>
      </c>
      <c r="F44" s="29">
        <f>E44/D44*100</f>
        <v>91.27403562581102</v>
      </c>
    </row>
    <row r="45" spans="2:6" ht="16.5" customHeight="1">
      <c r="B45" s="66" t="s">
        <v>93</v>
      </c>
      <c r="C45" s="66"/>
      <c r="D45" s="66"/>
      <c r="E45" s="66"/>
      <c r="F45" s="66"/>
    </row>
    <row r="46" spans="2:6" ht="16.5" customHeight="1">
      <c r="B46" s="5"/>
      <c r="C46" s="6" t="s">
        <v>25</v>
      </c>
      <c r="D46" s="7" t="s">
        <v>77</v>
      </c>
      <c r="E46" s="7" t="s">
        <v>81</v>
      </c>
      <c r="F46" s="14" t="s">
        <v>82</v>
      </c>
    </row>
    <row r="47" spans="2:6" ht="15.75">
      <c r="B47" s="11" t="s">
        <v>5</v>
      </c>
      <c r="C47" s="9" t="s">
        <v>3</v>
      </c>
      <c r="D47" s="37">
        <f>SUM(D48:D50)</f>
        <v>93133</v>
      </c>
      <c r="E47" s="29">
        <f>E48+E49+E50</f>
        <v>102425</v>
      </c>
      <c r="F47" s="29">
        <f>E47/D47*100</f>
        <v>109.9771294814942</v>
      </c>
    </row>
    <row r="48" spans="2:6" ht="16.5" customHeight="1">
      <c r="B48" s="22" t="s">
        <v>73</v>
      </c>
      <c r="C48" s="9" t="s">
        <v>3</v>
      </c>
      <c r="D48" s="31">
        <v>40610</v>
      </c>
      <c r="E48" s="31">
        <v>45304</v>
      </c>
      <c r="F48" s="29">
        <f>E48/D48*100</f>
        <v>111.55872937700073</v>
      </c>
    </row>
    <row r="49" spans="2:6" ht="18" customHeight="1">
      <c r="B49" s="10" t="s">
        <v>56</v>
      </c>
      <c r="C49" s="9" t="s">
        <v>3</v>
      </c>
      <c r="D49" s="31">
        <v>51570</v>
      </c>
      <c r="E49" s="31">
        <v>56057</v>
      </c>
      <c r="F49" s="29">
        <f>E49/D49*100</f>
        <v>108.70079503587358</v>
      </c>
    </row>
    <row r="50" spans="2:6" ht="18" customHeight="1">
      <c r="B50" s="10" t="s">
        <v>40</v>
      </c>
      <c r="C50" s="9" t="s">
        <v>3</v>
      </c>
      <c r="D50" s="53">
        <v>953</v>
      </c>
      <c r="E50" s="53">
        <v>1064</v>
      </c>
      <c r="F50" s="29">
        <f>E50/D50*100</f>
        <v>111.64742917103882</v>
      </c>
    </row>
    <row r="51" spans="2:6" ht="21.75" customHeight="1">
      <c r="B51" s="66" t="s">
        <v>94</v>
      </c>
      <c r="C51" s="66"/>
      <c r="D51" s="66"/>
      <c r="E51" s="66"/>
      <c r="F51" s="66"/>
    </row>
    <row r="52" spans="2:6" ht="15" customHeight="1">
      <c r="B52" s="5"/>
      <c r="C52" s="6" t="s">
        <v>25</v>
      </c>
      <c r="D52" s="7" t="s">
        <v>77</v>
      </c>
      <c r="E52" s="7" t="s">
        <v>81</v>
      </c>
      <c r="F52" s="14" t="s">
        <v>82</v>
      </c>
    </row>
    <row r="53" spans="2:6" ht="31.5">
      <c r="B53" s="11" t="s">
        <v>17</v>
      </c>
      <c r="C53" s="12" t="s">
        <v>10</v>
      </c>
      <c r="D53" s="29">
        <v>2986.6</v>
      </c>
      <c r="E53" s="29">
        <f>E54+E55+E56</f>
        <v>2991</v>
      </c>
      <c r="F53" s="29">
        <f aca="true" t="shared" si="2" ref="F53:F71">E53/D53*100</f>
        <v>100.14732471706958</v>
      </c>
    </row>
    <row r="54" spans="2:6" ht="15.75">
      <c r="B54" s="3" t="s">
        <v>46</v>
      </c>
      <c r="C54" s="31" t="s">
        <v>10</v>
      </c>
      <c r="D54" s="31">
        <v>1046.4</v>
      </c>
      <c r="E54" s="31">
        <v>941.9</v>
      </c>
      <c r="F54" s="29">
        <f>E54/D54*100</f>
        <v>90.01337920489296</v>
      </c>
    </row>
    <row r="55" spans="2:6" ht="15.75">
      <c r="B55" s="3" t="s">
        <v>43</v>
      </c>
      <c r="C55" s="12" t="s">
        <v>10</v>
      </c>
      <c r="D55" s="31">
        <v>1860.8</v>
      </c>
      <c r="E55" s="31">
        <v>1944.7</v>
      </c>
      <c r="F55" s="29">
        <f>E55/D55*100</f>
        <v>104.50881341358556</v>
      </c>
    </row>
    <row r="56" spans="2:6" ht="15.75" customHeight="1">
      <c r="B56" s="3" t="s">
        <v>47</v>
      </c>
      <c r="C56" s="12" t="s">
        <v>10</v>
      </c>
      <c r="D56" s="31">
        <v>79.4</v>
      </c>
      <c r="E56" s="31">
        <v>104.4</v>
      </c>
      <c r="F56" s="29">
        <f>E56/D56*100</f>
        <v>131.48614609571788</v>
      </c>
    </row>
    <row r="57" spans="2:6" ht="15.75" customHeight="1">
      <c r="B57" s="11" t="s">
        <v>18</v>
      </c>
      <c r="C57" s="12" t="s">
        <v>10</v>
      </c>
      <c r="D57" s="29">
        <v>35044.5</v>
      </c>
      <c r="E57" s="29">
        <f>E58+E59+E60</f>
        <v>32075.300000000003</v>
      </c>
      <c r="F57" s="29">
        <f t="shared" si="2"/>
        <v>91.52734380573271</v>
      </c>
    </row>
    <row r="58" spans="2:6" ht="16.5" customHeight="1">
      <c r="B58" s="22" t="s">
        <v>46</v>
      </c>
      <c r="C58" s="12" t="s">
        <v>10</v>
      </c>
      <c r="D58" s="31">
        <v>7826.3</v>
      </c>
      <c r="E58" s="31">
        <v>7053.7</v>
      </c>
      <c r="F58" s="29">
        <f>E58/D58*100</f>
        <v>90.12815762237582</v>
      </c>
    </row>
    <row r="59" spans="2:6" ht="16.5" customHeight="1">
      <c r="B59" s="22" t="s">
        <v>43</v>
      </c>
      <c r="C59" s="12" t="s">
        <v>10</v>
      </c>
      <c r="D59" s="31">
        <v>26580.8</v>
      </c>
      <c r="E59" s="31">
        <v>24280.2</v>
      </c>
      <c r="F59" s="29">
        <f>E59/D59*100</f>
        <v>91.34488051525913</v>
      </c>
    </row>
    <row r="60" spans="2:6" ht="16.5" customHeight="1">
      <c r="B60" s="22" t="s">
        <v>47</v>
      </c>
      <c r="C60" s="12" t="s">
        <v>10</v>
      </c>
      <c r="D60" s="31">
        <v>637.4</v>
      </c>
      <c r="E60" s="31">
        <v>741.4</v>
      </c>
      <c r="F60" s="29">
        <f>E60/D60*100</f>
        <v>116.31628490743647</v>
      </c>
    </row>
    <row r="61" spans="2:6" ht="31.5">
      <c r="B61" s="11" t="s">
        <v>64</v>
      </c>
      <c r="C61" s="12" t="s">
        <v>19</v>
      </c>
      <c r="D61" s="33">
        <v>4358</v>
      </c>
      <c r="E61" s="57">
        <f>E57/E84*1000</f>
        <v>4242.764550264551</v>
      </c>
      <c r="F61" s="29">
        <f t="shared" si="2"/>
        <v>97.35577214925542</v>
      </c>
    </row>
    <row r="62" spans="2:6" ht="31.5" customHeight="1">
      <c r="B62" s="22" t="s">
        <v>61</v>
      </c>
      <c r="C62" s="12" t="s">
        <v>19</v>
      </c>
      <c r="D62" s="34">
        <v>3899</v>
      </c>
      <c r="E62" s="56">
        <v>3678</v>
      </c>
      <c r="F62" s="29">
        <f>E62/D62*100</f>
        <v>94.33187996922288</v>
      </c>
    </row>
    <row r="63" spans="2:6" ht="15.75">
      <c r="B63" s="11" t="s">
        <v>34</v>
      </c>
      <c r="C63" s="25" t="s">
        <v>20</v>
      </c>
      <c r="D63" s="28">
        <v>112511.3</v>
      </c>
      <c r="E63" s="28">
        <f>E64+E65+E66</f>
        <v>112185</v>
      </c>
      <c r="F63" s="29">
        <f t="shared" si="2"/>
        <v>99.70998468598265</v>
      </c>
    </row>
    <row r="64" spans="2:6" ht="16.5" customHeight="1">
      <c r="B64" s="22" t="s">
        <v>46</v>
      </c>
      <c r="C64" s="12" t="s">
        <v>20</v>
      </c>
      <c r="D64" s="31">
        <v>104220.2</v>
      </c>
      <c r="E64" s="31">
        <v>104313.9</v>
      </c>
      <c r="F64" s="29">
        <f t="shared" si="2"/>
        <v>100.08990579561352</v>
      </c>
    </row>
    <row r="65" spans="2:6" ht="16.5" customHeight="1">
      <c r="B65" s="22" t="s">
        <v>43</v>
      </c>
      <c r="C65" s="12" t="s">
        <v>20</v>
      </c>
      <c r="D65" s="31">
        <v>8248.6</v>
      </c>
      <c r="E65" s="31">
        <v>7857.1</v>
      </c>
      <c r="F65" s="29">
        <f t="shared" si="2"/>
        <v>95.2537400286109</v>
      </c>
    </row>
    <row r="66" spans="2:6" ht="16.5" customHeight="1">
      <c r="B66" s="22" t="s">
        <v>47</v>
      </c>
      <c r="C66" s="12" t="s">
        <v>20</v>
      </c>
      <c r="D66" s="31">
        <v>42.5</v>
      </c>
      <c r="E66" s="31">
        <v>14</v>
      </c>
      <c r="F66" s="29">
        <f>E66/D66*100</f>
        <v>32.94117647058823</v>
      </c>
    </row>
    <row r="67" spans="2:6" ht="15" customHeight="1">
      <c r="B67" s="61" t="s">
        <v>22</v>
      </c>
      <c r="C67" s="21" t="s">
        <v>24</v>
      </c>
      <c r="D67" s="28">
        <v>598</v>
      </c>
      <c r="E67" s="58">
        <v>604</v>
      </c>
      <c r="F67" s="29">
        <f t="shared" si="2"/>
        <v>101.00334448160535</v>
      </c>
    </row>
    <row r="68" spans="2:6" ht="16.5" customHeight="1">
      <c r="B68" s="61" t="s">
        <v>23</v>
      </c>
      <c r="C68" s="21" t="s">
        <v>24</v>
      </c>
      <c r="D68" s="28">
        <v>491</v>
      </c>
      <c r="E68" s="58">
        <v>464</v>
      </c>
      <c r="F68" s="29">
        <f t="shared" si="2"/>
        <v>94.5010183299389</v>
      </c>
    </row>
    <row r="69" spans="2:6" ht="15.75">
      <c r="B69" s="61" t="s">
        <v>6</v>
      </c>
      <c r="C69" s="21" t="s">
        <v>9</v>
      </c>
      <c r="D69" s="33">
        <v>1781</v>
      </c>
      <c r="E69" s="57">
        <v>1569</v>
      </c>
      <c r="F69" s="29">
        <f>E69/D69*100</f>
        <v>88.09657495788883</v>
      </c>
    </row>
    <row r="70" spans="2:6" ht="18.75" customHeight="1">
      <c r="B70" s="61" t="s">
        <v>7</v>
      </c>
      <c r="C70" s="21" t="s">
        <v>9</v>
      </c>
      <c r="D70" s="33">
        <v>3141</v>
      </c>
      <c r="E70" s="57">
        <v>3650</v>
      </c>
      <c r="F70" s="29">
        <f>E70/D70*100</f>
        <v>116.20503024514485</v>
      </c>
    </row>
    <row r="71" spans="2:6" ht="18.75" customHeight="1">
      <c r="B71" s="61" t="s">
        <v>44</v>
      </c>
      <c r="C71" s="21" t="s">
        <v>21</v>
      </c>
      <c r="D71" s="33">
        <v>275.3</v>
      </c>
      <c r="E71" s="57">
        <v>271.6</v>
      </c>
      <c r="F71" s="29">
        <f t="shared" si="2"/>
        <v>98.65601162368326</v>
      </c>
    </row>
    <row r="72" spans="2:6" ht="15.75">
      <c r="B72" s="66" t="s">
        <v>95</v>
      </c>
      <c r="C72" s="66"/>
      <c r="D72" s="66"/>
      <c r="E72" s="66"/>
      <c r="F72" s="66"/>
    </row>
    <row r="73" spans="2:6" ht="18" customHeight="1">
      <c r="B73" s="5"/>
      <c r="C73" s="6" t="s">
        <v>25</v>
      </c>
      <c r="D73" s="7" t="s">
        <v>77</v>
      </c>
      <c r="E73" s="7" t="s">
        <v>81</v>
      </c>
      <c r="F73" s="14" t="s">
        <v>82</v>
      </c>
    </row>
    <row r="74" spans="2:6" ht="15.75">
      <c r="B74" s="22" t="s">
        <v>36</v>
      </c>
      <c r="C74" s="12" t="s">
        <v>8</v>
      </c>
      <c r="D74" s="28">
        <f>D53/63000*1000</f>
        <v>47.406349206349205</v>
      </c>
      <c r="E74" s="58">
        <f>E53/63000*1000</f>
        <v>47.476190476190474</v>
      </c>
      <c r="F74" s="29">
        <f>E74/D74*100</f>
        <v>100.14732471706958</v>
      </c>
    </row>
    <row r="75" spans="2:6" ht="21.75" customHeight="1">
      <c r="B75" s="22" t="s">
        <v>38</v>
      </c>
      <c r="C75" s="12" t="s">
        <v>8</v>
      </c>
      <c r="D75" s="35">
        <v>50.1</v>
      </c>
      <c r="E75" s="59">
        <v>45.5</v>
      </c>
      <c r="F75" s="29">
        <f>E75/D75*100</f>
        <v>90.8183632734531</v>
      </c>
    </row>
    <row r="76" spans="2:6" ht="21.75" customHeight="1">
      <c r="B76" s="22" t="s">
        <v>37</v>
      </c>
      <c r="C76" s="12" t="s">
        <v>8</v>
      </c>
      <c r="D76" s="28">
        <f>D57/63000*1000</f>
        <v>556.2619047619047</v>
      </c>
      <c r="E76" s="58">
        <f>E57/63000*1000</f>
        <v>509.13174603174605</v>
      </c>
      <c r="F76" s="29">
        <f>E76/D76*100</f>
        <v>91.52734380573271</v>
      </c>
    </row>
    <row r="77" spans="2:6" ht="17.25" customHeight="1">
      <c r="B77" s="22" t="s">
        <v>39</v>
      </c>
      <c r="C77" s="12" t="s">
        <v>8</v>
      </c>
      <c r="D77" s="36">
        <v>374.9</v>
      </c>
      <c r="E77" s="60">
        <v>340.5</v>
      </c>
      <c r="F77" s="29">
        <f>E77/D77*100</f>
        <v>90.82421979194453</v>
      </c>
    </row>
    <row r="78" spans="2:6" ht="17.25" customHeight="1">
      <c r="B78" s="66" t="s">
        <v>96</v>
      </c>
      <c r="C78" s="66"/>
      <c r="D78" s="66"/>
      <c r="E78" s="66"/>
      <c r="F78" s="66"/>
    </row>
    <row r="79" spans="2:6" ht="16.5" customHeight="1">
      <c r="B79" s="5"/>
      <c r="C79" s="6" t="s">
        <v>25</v>
      </c>
      <c r="D79" s="7" t="s">
        <v>77</v>
      </c>
      <c r="E79" s="7" t="s">
        <v>81</v>
      </c>
      <c r="F79" s="14" t="s">
        <v>82</v>
      </c>
    </row>
    <row r="80" spans="2:6" ht="15" customHeight="1">
      <c r="B80" s="11" t="s">
        <v>14</v>
      </c>
      <c r="C80" s="21" t="s">
        <v>9</v>
      </c>
      <c r="D80" s="21">
        <v>14772</v>
      </c>
      <c r="E80" s="37">
        <f>E81+E82+E83</f>
        <v>15177</v>
      </c>
      <c r="F80" s="29">
        <f aca="true" t="shared" si="3" ref="F80:F103">E80/D80*100</f>
        <v>102.74167343623071</v>
      </c>
    </row>
    <row r="81" spans="2:6" ht="16.5" customHeight="1">
      <c r="B81" s="22" t="s">
        <v>46</v>
      </c>
      <c r="C81" s="12" t="s">
        <v>9</v>
      </c>
      <c r="D81" s="52">
        <v>4804</v>
      </c>
      <c r="E81" s="52">
        <v>4585</v>
      </c>
      <c r="F81" s="29">
        <f t="shared" si="3"/>
        <v>95.4412989175687</v>
      </c>
    </row>
    <row r="82" spans="2:6" ht="17.25" customHeight="1">
      <c r="B82" s="22" t="s">
        <v>43</v>
      </c>
      <c r="C82" s="12" t="s">
        <v>9</v>
      </c>
      <c r="D82" s="52">
        <v>9557</v>
      </c>
      <c r="E82" s="52">
        <v>10168</v>
      </c>
      <c r="F82" s="29">
        <f t="shared" si="3"/>
        <v>106.39321962959087</v>
      </c>
    </row>
    <row r="83" spans="2:6" ht="15" customHeight="1">
      <c r="B83" s="22" t="s">
        <v>47</v>
      </c>
      <c r="C83" s="12" t="s">
        <v>9</v>
      </c>
      <c r="D83" s="52">
        <v>411</v>
      </c>
      <c r="E83" s="52">
        <v>424</v>
      </c>
      <c r="F83" s="29">
        <f t="shared" si="3"/>
        <v>103.16301703163018</v>
      </c>
    </row>
    <row r="84" spans="2:6" ht="17.25" customHeight="1">
      <c r="B84" s="11" t="s">
        <v>80</v>
      </c>
      <c r="C84" s="21" t="s">
        <v>9</v>
      </c>
      <c r="D84" s="21">
        <v>8042</v>
      </c>
      <c r="E84" s="21">
        <f>E85+E86+E87</f>
        <v>7560</v>
      </c>
      <c r="F84" s="29">
        <f t="shared" si="3"/>
        <v>94.00646605322059</v>
      </c>
    </row>
    <row r="85" spans="2:9" ht="15.75" customHeight="1">
      <c r="B85" s="22" t="s">
        <v>46</v>
      </c>
      <c r="C85" s="12" t="s">
        <v>9</v>
      </c>
      <c r="D85" s="52">
        <v>2146</v>
      </c>
      <c r="E85" s="52">
        <v>2053</v>
      </c>
      <c r="F85" s="29">
        <f t="shared" si="3"/>
        <v>95.6663560111836</v>
      </c>
      <c r="I85" s="19"/>
    </row>
    <row r="86" spans="2:9" ht="15.75" customHeight="1">
      <c r="B86" s="22" t="s">
        <v>43</v>
      </c>
      <c r="C86" s="12" t="s">
        <v>9</v>
      </c>
      <c r="D86" s="52">
        <v>5724</v>
      </c>
      <c r="E86" s="52">
        <v>5317</v>
      </c>
      <c r="F86" s="29">
        <f t="shared" si="3"/>
        <v>92.88958770090846</v>
      </c>
      <c r="I86" s="19"/>
    </row>
    <row r="87" spans="2:9" ht="15.75" customHeight="1">
      <c r="B87" s="22" t="s">
        <v>47</v>
      </c>
      <c r="C87" s="12" t="s">
        <v>9</v>
      </c>
      <c r="D87" s="52">
        <v>172</v>
      </c>
      <c r="E87" s="52">
        <v>190</v>
      </c>
      <c r="F87" s="29">
        <f t="shared" si="3"/>
        <v>110.46511627906976</v>
      </c>
      <c r="I87" s="19"/>
    </row>
    <row r="88" spans="2:9" ht="15.75" customHeight="1">
      <c r="B88" s="11" t="s">
        <v>15</v>
      </c>
      <c r="C88" s="21" t="s">
        <v>9</v>
      </c>
      <c r="D88" s="21">
        <v>3659</v>
      </c>
      <c r="E88" s="21">
        <f>E89+E90+E91</f>
        <v>4378</v>
      </c>
      <c r="F88" s="29">
        <f t="shared" si="3"/>
        <v>119.65017764416508</v>
      </c>
      <c r="I88" s="19"/>
    </row>
    <row r="89" spans="2:6" ht="15" customHeight="1">
      <c r="B89" s="22" t="s">
        <v>46</v>
      </c>
      <c r="C89" s="12" t="s">
        <v>9</v>
      </c>
      <c r="D89" s="49">
        <v>2074</v>
      </c>
      <c r="E89" s="49">
        <v>2689</v>
      </c>
      <c r="F89" s="29">
        <f t="shared" si="3"/>
        <v>129.65284474445517</v>
      </c>
    </row>
    <row r="90" spans="2:6" ht="15" customHeight="1">
      <c r="B90" s="22" t="s">
        <v>43</v>
      </c>
      <c r="C90" s="12" t="s">
        <v>9</v>
      </c>
      <c r="D90" s="49">
        <v>1085</v>
      </c>
      <c r="E90" s="49">
        <v>1009</v>
      </c>
      <c r="F90" s="29">
        <f t="shared" si="3"/>
        <v>92.99539170506912</v>
      </c>
    </row>
    <row r="91" spans="2:6" ht="15" customHeight="1">
      <c r="B91" s="22" t="s">
        <v>47</v>
      </c>
      <c r="C91" s="12" t="s">
        <v>9</v>
      </c>
      <c r="D91" s="49">
        <v>500</v>
      </c>
      <c r="E91" s="49">
        <v>680</v>
      </c>
      <c r="F91" s="29">
        <f t="shared" si="3"/>
        <v>136</v>
      </c>
    </row>
    <row r="92" spans="2:6" ht="15" customHeight="1">
      <c r="B92" s="11" t="s">
        <v>35</v>
      </c>
      <c r="C92" s="21" t="s">
        <v>66</v>
      </c>
      <c r="D92" s="37">
        <v>555.2</v>
      </c>
      <c r="E92" s="37">
        <f>E93+E94+E95</f>
        <v>558</v>
      </c>
      <c r="F92" s="29">
        <f t="shared" si="3"/>
        <v>100.5043227665706</v>
      </c>
    </row>
    <row r="93" spans="2:6" ht="15.75">
      <c r="B93" s="22" t="s">
        <v>46</v>
      </c>
      <c r="C93" s="12" t="s">
        <v>66</v>
      </c>
      <c r="D93" s="31">
        <v>497.8</v>
      </c>
      <c r="E93" s="31">
        <v>501.7</v>
      </c>
      <c r="F93" s="29">
        <f t="shared" si="3"/>
        <v>100.78344716753716</v>
      </c>
    </row>
    <row r="94" spans="2:6" ht="15.75">
      <c r="B94" s="22" t="s">
        <v>43</v>
      </c>
      <c r="C94" s="12" t="s">
        <v>66</v>
      </c>
      <c r="D94" s="31">
        <v>56.6</v>
      </c>
      <c r="E94" s="31">
        <v>55.9</v>
      </c>
      <c r="F94" s="29">
        <f t="shared" si="3"/>
        <v>98.76325088339222</v>
      </c>
    </row>
    <row r="95" spans="2:6" ht="15.75">
      <c r="B95" s="22" t="s">
        <v>47</v>
      </c>
      <c r="C95" s="12" t="s">
        <v>66</v>
      </c>
      <c r="D95" s="31">
        <v>0.8</v>
      </c>
      <c r="E95" s="31">
        <v>0.4</v>
      </c>
      <c r="F95" s="29">
        <f t="shared" si="3"/>
        <v>50</v>
      </c>
    </row>
    <row r="96" spans="2:6" ht="15.75">
      <c r="B96" s="11" t="s">
        <v>16</v>
      </c>
      <c r="C96" s="21" t="s">
        <v>70</v>
      </c>
      <c r="D96" s="37">
        <v>33</v>
      </c>
      <c r="E96" s="37">
        <f>E97+E98+E99</f>
        <v>32</v>
      </c>
      <c r="F96" s="29">
        <f t="shared" si="3"/>
        <v>96.96969696969697</v>
      </c>
    </row>
    <row r="97" spans="2:6" ht="15.75">
      <c r="B97" s="22" t="s">
        <v>46</v>
      </c>
      <c r="C97" s="12" t="s">
        <v>9</v>
      </c>
      <c r="D97" s="49">
        <v>21</v>
      </c>
      <c r="E97" s="49">
        <v>16</v>
      </c>
      <c r="F97" s="29">
        <f t="shared" si="3"/>
        <v>76.19047619047619</v>
      </c>
    </row>
    <row r="98" spans="2:6" ht="15.75">
      <c r="B98" s="22" t="s">
        <v>43</v>
      </c>
      <c r="C98" s="12" t="s">
        <v>9</v>
      </c>
      <c r="D98" s="49">
        <v>12</v>
      </c>
      <c r="E98" s="49">
        <v>9</v>
      </c>
      <c r="F98" s="29">
        <f t="shared" si="3"/>
        <v>75</v>
      </c>
    </row>
    <row r="99" spans="2:6" ht="15.75">
      <c r="B99" s="22" t="s">
        <v>47</v>
      </c>
      <c r="C99" s="12" t="s">
        <v>9</v>
      </c>
      <c r="D99" s="49">
        <v>0</v>
      </c>
      <c r="E99" s="49">
        <v>7</v>
      </c>
      <c r="F99" s="29">
        <v>100</v>
      </c>
    </row>
    <row r="100" spans="2:6" ht="15.75">
      <c r="B100" s="11" t="s">
        <v>63</v>
      </c>
      <c r="C100" s="21" t="s">
        <v>9</v>
      </c>
      <c r="D100" s="37">
        <v>12355</v>
      </c>
      <c r="E100" s="37">
        <f>E101+E102+E103</f>
        <v>12965</v>
      </c>
      <c r="F100" s="29">
        <f t="shared" si="3"/>
        <v>104.93727235936868</v>
      </c>
    </row>
    <row r="101" spans="2:6" ht="16.5" customHeight="1">
      <c r="B101" s="22" t="s">
        <v>46</v>
      </c>
      <c r="C101" s="12" t="s">
        <v>9</v>
      </c>
      <c r="D101" s="52">
        <v>130</v>
      </c>
      <c r="E101" s="52">
        <v>189</v>
      </c>
      <c r="F101" s="29">
        <f>E101/D101*100</f>
        <v>145.3846153846154</v>
      </c>
    </row>
    <row r="102" spans="2:6" ht="18" customHeight="1">
      <c r="B102" s="22" t="s">
        <v>43</v>
      </c>
      <c r="C102" s="12" t="s">
        <v>9</v>
      </c>
      <c r="D102" s="52">
        <v>11777</v>
      </c>
      <c r="E102" s="52">
        <v>12238</v>
      </c>
      <c r="F102" s="29">
        <f t="shared" si="3"/>
        <v>103.91440944213298</v>
      </c>
    </row>
    <row r="103" spans="2:6" ht="18" customHeight="1">
      <c r="B103" s="22" t="s">
        <v>47</v>
      </c>
      <c r="C103" s="12" t="s">
        <v>9</v>
      </c>
      <c r="D103" s="52">
        <v>448</v>
      </c>
      <c r="E103" s="52">
        <v>538</v>
      </c>
      <c r="F103" s="29">
        <f t="shared" si="3"/>
        <v>120.08928571428572</v>
      </c>
    </row>
    <row r="104" spans="2:6" ht="18" customHeight="1">
      <c r="B104" s="68" t="s">
        <v>97</v>
      </c>
      <c r="C104" s="69"/>
      <c r="D104" s="69"/>
      <c r="E104" s="69"/>
      <c r="F104" s="70"/>
    </row>
    <row r="105" spans="3:6" ht="18" customHeight="1">
      <c r="C105" s="6" t="s">
        <v>25</v>
      </c>
      <c r="D105" s="7" t="s">
        <v>77</v>
      </c>
      <c r="E105" s="7" t="s">
        <v>81</v>
      </c>
      <c r="F105" s="14" t="s">
        <v>82</v>
      </c>
    </row>
    <row r="106" spans="2:6" ht="30.75" customHeight="1">
      <c r="B106" s="11" t="s">
        <v>59</v>
      </c>
      <c r="C106" s="12" t="s">
        <v>49</v>
      </c>
      <c r="D106" s="47">
        <v>26948.7</v>
      </c>
      <c r="E106" s="47">
        <f>E108+E109+E110+E111+E112</f>
        <v>18910.8</v>
      </c>
      <c r="F106" s="54">
        <f>E106/D106*100</f>
        <v>70.17332932571885</v>
      </c>
    </row>
    <row r="107" spans="2:6" ht="18" customHeight="1">
      <c r="B107" s="43" t="s">
        <v>33</v>
      </c>
      <c r="C107" s="3"/>
      <c r="D107" s="48"/>
      <c r="E107" s="48"/>
      <c r="F107" s="54"/>
    </row>
    <row r="108" spans="2:6" ht="15.75">
      <c r="B108" s="3" t="s">
        <v>68</v>
      </c>
      <c r="C108" s="12" t="s">
        <v>49</v>
      </c>
      <c r="D108" s="31">
        <v>382</v>
      </c>
      <c r="E108" s="53">
        <v>420.9</v>
      </c>
      <c r="F108" s="54">
        <f>E108/D108*100</f>
        <v>110.18324607329842</v>
      </c>
    </row>
    <row r="109" spans="2:6" ht="18.75" customHeight="1">
      <c r="B109" s="3" t="s">
        <v>60</v>
      </c>
      <c r="C109" s="12" t="s">
        <v>49</v>
      </c>
      <c r="D109" s="31">
        <v>14316.6</v>
      </c>
      <c r="E109" s="31">
        <v>8067.9</v>
      </c>
      <c r="F109" s="55">
        <f>E109/D109*100</f>
        <v>56.35346381124009</v>
      </c>
    </row>
    <row r="110" spans="2:6" ht="17.25" customHeight="1">
      <c r="B110" s="3" t="s">
        <v>67</v>
      </c>
      <c r="C110" s="12" t="s">
        <v>49</v>
      </c>
      <c r="D110" s="49">
        <v>11813.6</v>
      </c>
      <c r="E110" s="63">
        <v>10254</v>
      </c>
      <c r="F110" s="55">
        <f>E110/D110*100</f>
        <v>86.79826640482156</v>
      </c>
    </row>
    <row r="111" spans="2:6" ht="17.25" customHeight="1">
      <c r="B111" s="3" t="s">
        <v>76</v>
      </c>
      <c r="C111" s="12" t="s">
        <v>49</v>
      </c>
      <c r="D111" s="31">
        <v>188.7</v>
      </c>
      <c r="E111" s="62">
        <v>114.6</v>
      </c>
      <c r="F111" s="55">
        <f>E111/D111*100</f>
        <v>60.73131955484897</v>
      </c>
    </row>
    <row r="112" spans="2:6" ht="30.75" customHeight="1">
      <c r="B112" s="3" t="s">
        <v>69</v>
      </c>
      <c r="C112" s="12" t="s">
        <v>49</v>
      </c>
      <c r="D112" s="49">
        <v>248</v>
      </c>
      <c r="E112" s="49">
        <v>53.4</v>
      </c>
      <c r="F112" s="55">
        <f>E112/D112*100</f>
        <v>21.532258064516128</v>
      </c>
    </row>
    <row r="113" spans="2:6" ht="15.75">
      <c r="B113" s="3" t="s">
        <v>72</v>
      </c>
      <c r="C113" s="12" t="s">
        <v>49</v>
      </c>
      <c r="D113" s="49">
        <v>0</v>
      </c>
      <c r="E113" s="49">
        <v>0</v>
      </c>
      <c r="F113" s="55">
        <v>0</v>
      </c>
    </row>
    <row r="114" spans="2:6" ht="18" customHeight="1">
      <c r="B114" s="11" t="s">
        <v>50</v>
      </c>
      <c r="C114" s="12" t="s">
        <v>51</v>
      </c>
      <c r="D114" s="49">
        <v>6512</v>
      </c>
      <c r="E114" s="49">
        <v>10930</v>
      </c>
      <c r="F114" s="55">
        <f>E114/D114*100</f>
        <v>167.84398034398035</v>
      </c>
    </row>
    <row r="115" spans="2:6" ht="31.5" customHeight="1">
      <c r="B115" s="3" t="s">
        <v>71</v>
      </c>
      <c r="C115" s="12" t="s">
        <v>51</v>
      </c>
      <c r="D115" s="49">
        <v>6512</v>
      </c>
      <c r="E115" s="49">
        <v>10930</v>
      </c>
      <c r="F115" s="55">
        <f>E115/D115*100</f>
        <v>167.84398034398035</v>
      </c>
    </row>
    <row r="116" spans="2:6" ht="17.25" customHeight="1">
      <c r="B116" s="65" t="s">
        <v>98</v>
      </c>
      <c r="C116" s="66"/>
      <c r="D116" s="66"/>
      <c r="E116" s="66"/>
      <c r="F116" s="67"/>
    </row>
    <row r="117" spans="2:6" ht="16.5" customHeight="1">
      <c r="B117" s="5"/>
      <c r="C117" s="13" t="s">
        <v>25</v>
      </c>
      <c r="D117" s="7" t="s">
        <v>77</v>
      </c>
      <c r="E117" s="7" t="s">
        <v>81</v>
      </c>
      <c r="F117" s="14" t="s">
        <v>28</v>
      </c>
    </row>
    <row r="118" spans="2:6" ht="20.25" customHeight="1">
      <c r="B118" s="3" t="s">
        <v>11</v>
      </c>
      <c r="C118" s="4" t="s">
        <v>2</v>
      </c>
      <c r="D118" s="12">
        <v>55</v>
      </c>
      <c r="E118" s="12">
        <v>42</v>
      </c>
      <c r="F118" s="38">
        <f>E118-D118</f>
        <v>-13</v>
      </c>
    </row>
    <row r="119" spans="2:6" ht="17.25" customHeight="1">
      <c r="B119" s="3" t="s">
        <v>12</v>
      </c>
      <c r="C119" s="4" t="s">
        <v>13</v>
      </c>
      <c r="D119" s="12">
        <v>0.3</v>
      </c>
      <c r="E119" s="12">
        <v>0.23</v>
      </c>
      <c r="F119" s="39">
        <f>E119-D119</f>
        <v>-0.06999999999999998</v>
      </c>
    </row>
    <row r="120" spans="2:6" ht="20.25" customHeight="1">
      <c r="B120" s="15"/>
      <c r="C120" s="16"/>
      <c r="D120" s="17"/>
      <c r="E120" s="17"/>
      <c r="F120" s="18"/>
    </row>
    <row r="121" spans="2:6" ht="15.75">
      <c r="B121" s="15"/>
      <c r="C121" s="16"/>
      <c r="D121" s="17"/>
      <c r="E121" s="17"/>
      <c r="F121" s="18"/>
    </row>
    <row r="122" spans="2:6" ht="21" customHeight="1">
      <c r="B122" s="64" t="s">
        <v>74</v>
      </c>
      <c r="C122" s="64"/>
      <c r="D122" s="45"/>
      <c r="E122" s="16" t="s">
        <v>75</v>
      </c>
      <c r="F122" s="46"/>
    </row>
  </sheetData>
  <sheetProtection/>
  <mergeCells count="17">
    <mergeCell ref="B26:F26"/>
    <mergeCell ref="B30:F30"/>
    <mergeCell ref="B2:F2"/>
    <mergeCell ref="B7:F7"/>
    <mergeCell ref="B11:F11"/>
    <mergeCell ref="B3:F3"/>
    <mergeCell ref="B4:F4"/>
    <mergeCell ref="B5:F5"/>
    <mergeCell ref="B6:F6"/>
    <mergeCell ref="B122:C122"/>
    <mergeCell ref="B116:F116"/>
    <mergeCell ref="B39:F39"/>
    <mergeCell ref="B45:F45"/>
    <mergeCell ref="B51:F51"/>
    <mergeCell ref="B72:F72"/>
    <mergeCell ref="B78:F78"/>
    <mergeCell ref="B104:F104"/>
  </mergeCells>
  <printOptions/>
  <pageMargins left="0.7874015748031497" right="0.32" top="0.984251968503937" bottom="0.76" header="0.5118110236220472" footer="0.5118110236220472"/>
  <pageSetup fitToHeight="2" fitToWidth="2" horizontalDpi="600" verticalDpi="600" orientation="portrait" paperSize="9" scale="69" r:id="rId1"/>
  <rowBreaks count="2" manualBreakCount="2">
    <brk id="38" max="255" man="1"/>
    <brk id="87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Aleksander Grigoryev</dc:creator>
  <cp:keywords/>
  <dc:description/>
  <cp:lastModifiedBy>Казакова</cp:lastModifiedBy>
  <cp:lastPrinted>2018-11-12T10:55:10Z</cp:lastPrinted>
  <dcterms:created xsi:type="dcterms:W3CDTF">2004-07-02T05:58:09Z</dcterms:created>
  <dcterms:modified xsi:type="dcterms:W3CDTF">2018-11-15T06:07:38Z</dcterms:modified>
  <cp:category/>
  <cp:version/>
  <cp:contentType/>
  <cp:contentStatus/>
</cp:coreProperties>
</file>