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7.2018" sheetId="1" r:id="rId1"/>
  </sheets>
  <definedNames/>
  <calcPr fullCalcOnLoad="1"/>
</workbook>
</file>

<file path=xl/sharedStrings.xml><?xml version="1.0" encoding="utf-8"?>
<sst xmlns="http://schemas.openxmlformats.org/spreadsheetml/2006/main" count="143" uniqueCount="143">
  <si>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</si>
  <si>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</si>
  <si>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</si>
  <si>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</si>
  <si>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</si>
  <si>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</si>
  <si>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</si>
  <si>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</si>
  <si>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</si>
  <si>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</si>
  <si>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</si>
  <si>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</si>
  <si>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</si>
  <si>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</si>
  <si>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</si>
  <si>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</si>
  <si>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</si>
  <si>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</si>
  <si>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</si>
  <si>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</si>
  <si>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</si>
  <si>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</si>
  <si>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</si>
  <si>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</si>
  <si>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</si>
  <si>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</si>
  <si>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</si>
  <si>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</si>
  <si>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</si>
  <si>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</si>
  <si>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</si>
  <si>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</si>
  <si>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</si>
  <si>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</si>
  <si>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</si>
  <si>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</si>
  <si>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</si>
  <si>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</si>
  <si>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</si>
  <si>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</si>
  <si>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</si>
  <si>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</si>
  <si>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</si>
  <si>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</si>
  <si>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</si>
  <si>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</si>
  <si>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</si>
  <si>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</si>
  <si>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</si>
  <si>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</si>
  <si>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</si>
  <si>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</si>
  <si>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</si>
  <si>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</si>
  <si>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</si>
  <si>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</si>
  <si>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</si>
  <si>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</si>
  <si>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</si>
  <si>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 xml:space="preserve">  - Обесп.жильем молодых семей "Соцразвитие села"</t>
  </si>
  <si>
    <t>Госпошлина</t>
  </si>
  <si>
    <t>993 108 04020 10 1000 110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</si>
  <si>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</si>
  <si>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</si>
  <si>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</si>
  <si>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</si>
  <si>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</si>
  <si>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</si>
  <si>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</si>
  <si>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</si>
  <si>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</si>
  <si>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>Субсидии бюджетам поселений на реализацию федеральных целевых программ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</si>
  <si>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</si>
  <si>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</si>
  <si>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</si>
  <si>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</si>
  <si>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</si>
  <si>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</si>
  <si>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</si>
  <si>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</si>
  <si>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</si>
  <si>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</si>
  <si>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</si>
  <si>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</si>
  <si>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</si>
  <si>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</si>
  <si>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</si>
  <si>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</si>
  <si>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</si>
  <si>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</si>
  <si>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</si>
  <si>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</si>
  <si>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</si>
  <si>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</si>
  <si>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</si>
  <si>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</si>
  <si>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</si>
  <si>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</si>
  <si>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</si>
  <si>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</si>
  <si>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</si>
  <si>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</si>
  <si>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Уточ.     план на        2017 г</t>
  </si>
  <si>
    <t>993 202 15001 10 0000 151</t>
  </si>
  <si>
    <t>993 202 15002 10 0000 151</t>
  </si>
  <si>
    <t>993 202 20051 10 0000 151</t>
  </si>
  <si>
    <t>993 202 29999 10 0000 151</t>
  </si>
  <si>
    <t>993 202 35118 10 0000 151</t>
  </si>
  <si>
    <t>993 202 30024 10 0000 151</t>
  </si>
  <si>
    <t>993 207 05030 10 0000 180</t>
  </si>
  <si>
    <t>100 103 02230 01 0000 110</t>
  </si>
  <si>
    <t>100 103 02240 01 0000 110</t>
  </si>
  <si>
    <t>100 103 02250 01 0000 110</t>
  </si>
  <si>
    <t>100 103 02260 01 0000 110</t>
  </si>
  <si>
    <t xml:space="preserve">% исп. 2018 г. к 2017г.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</si>
  <si>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</si>
  <si>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</si>
  <si>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</si>
  <si>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</si>
  <si>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</si>
  <si>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</si>
  <si>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</si>
  <si>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</si>
  <si>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</si>
  <si>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</si>
  <si>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</si>
  <si>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</si>
  <si>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</si>
  <si>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</si>
  <si>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</si>
  <si>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</si>
  <si>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</si>
  <si>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</si>
  <si>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</si>
  <si>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</si>
  <si>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</si>
  <si>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</si>
  <si>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</si>
  <si>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</si>
  <si>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</si>
  <si>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АНАЛИЗ ИСПОЛНЕНИЯ БЮДЖЕТА  ШЕРАУТСКОГО  ПОСЕЛЕНИЯ НА 01.07.2018 г.</t>
  </si>
  <si>
    <t>Исполнено на 01.07.2018г.</t>
  </si>
  <si>
    <t>Исполнено на 01.07.2017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</si>
</sst>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7"/>
      <name val="Arial Cyr"/>
      <family val="0"/>
    </font>
    <font>
      <sz val="7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left" vertical="center" wrapText="1" indent="1"/>
      <protection/>
    </xf>
    <xf numFmtId="1" fontId="32" fillId="0" borderId="2">
      <alignment horizontal="center" vertical="center" shrinkToFit="1"/>
      <protection/>
    </xf>
    <xf numFmtId="4" fontId="32" fillId="0" borderId="2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4" fontId="48" fillId="0" borderId="2" xfId="35" applyNumberFormat="1" applyFont="1" applyAlignment="1" applyProtection="1">
      <alignment horizontal="right" vertical="center" shrinkToFit="1"/>
      <protection/>
    </xf>
    <xf numFmtId="4" fontId="7" fillId="34" borderId="12" xfId="0" applyNumberFormat="1" applyFont="1" applyFill="1" applyBorder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" fontId="7" fillId="0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34" borderId="12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165" fontId="8" fillId="0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10" fillId="30" borderId="12" xfId="0" applyFont="1" applyFill="1" applyBorder="1" applyAlignment="1">
      <alignment horizontal="left" wrapText="1"/>
    </xf>
    <xf numFmtId="49" fontId="10" fillId="30" borderId="13" xfId="0" applyNumberFormat="1" applyFont="1" applyFill="1" applyBorder="1" applyAlignment="1">
      <alignment horizontal="center" vertical="center" shrinkToFit="1"/>
    </xf>
    <xf numFmtId="49" fontId="10" fillId="30" borderId="14" xfId="55" applyNumberFormat="1" applyFont="1" applyFill="1" applyBorder="1" applyAlignment="1">
      <alignment wrapText="1"/>
      <protection/>
    </xf>
    <xf numFmtId="49" fontId="10" fillId="30" borderId="15" xfId="55" applyNumberFormat="1" applyFont="1" applyFill="1" applyBorder="1" applyAlignment="1">
      <alignment wrapText="1"/>
      <protection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vertical="center" wrapText="1"/>
    </xf>
    <xf numFmtId="4" fontId="8" fillId="35" borderId="12" xfId="0" applyNumberFormat="1" applyFont="1" applyFill="1" applyBorder="1" applyAlignment="1">
      <alignment horizontal="right" vertical="center"/>
    </xf>
    <xf numFmtId="164" fontId="8" fillId="35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" fontId="11" fillId="35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center" wrapText="1"/>
    </xf>
    <xf numFmtId="0" fontId="11" fillId="35" borderId="12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8" fillId="30" borderId="17" xfId="0" applyFont="1" applyFill="1" applyBorder="1" applyAlignment="1">
      <alignment vertical="center" wrapText="1"/>
    </xf>
    <xf numFmtId="0" fontId="8" fillId="30" borderId="12" xfId="0" applyFont="1" applyFill="1" applyBorder="1" applyAlignment="1">
      <alignment vertical="center" wrapText="1"/>
    </xf>
    <xf numFmtId="0" fontId="7" fillId="30" borderId="12" xfId="0" applyFont="1" applyFill="1" applyBorder="1" applyAlignment="1">
      <alignment horizontal="left" vertical="center" wrapText="1"/>
    </xf>
    <xf numFmtId="49" fontId="7" fillId="30" borderId="12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49.375" style="40" customWidth="1"/>
    <col min="2" max="2" width="28.00390625" style="40" customWidth="1"/>
    <col min="3" max="3" width="16.75390625" style="41" customWidth="1"/>
    <col min="4" max="4" width="17.625" style="41" customWidth="1"/>
    <col min="5" max="5" width="17.125" style="41" customWidth="1"/>
    <col min="6" max="6" width="12.25390625" style="40" customWidth="1"/>
    <col min="7" max="7" width="12.875" style="40" customWidth="1"/>
  </cols>
  <sheetData>
    <row r="1" spans="1:7" ht="16.5" customHeight="1">
      <c r="A1" s="62" t="s">
        <v>140</v>
      </c>
      <c r="B1" s="62"/>
      <c r="C1" s="62"/>
      <c r="D1" s="62"/>
      <c r="E1" s="62"/>
      <c r="F1" s="62"/>
      <c r="G1" s="62"/>
    </row>
    <row r="2" spans="6:7" ht="12" customHeight="1">
      <c r="F2" s="42"/>
      <c r="G2" s="43" t="s">
        <v>93</v>
      </c>
    </row>
    <row r="3" spans="1:7" ht="50.25" customHeight="1">
      <c r="A3" s="18" t="s">
        <v>0</v>
      </c>
      <c r="B3" s="18" t="s">
        <v>21</v>
      </c>
      <c r="C3" s="19" t="s">
        <v>102</v>
      </c>
      <c r="D3" s="19" t="s">
        <v>141</v>
      </c>
      <c r="E3" s="19" t="s">
        <v>142</v>
      </c>
      <c r="F3" s="9" t="s">
        <v>36</v>
      </c>
      <c r="G3" s="9" t="s">
        <v>114</v>
      </c>
    </row>
    <row r="4" spans="1:7" ht="16.5" customHeight="1">
      <c r="A4" s="20" t="s">
        <v>1</v>
      </c>
      <c r="B4" s="21"/>
      <c r="C4" s="15">
        <f>C5+C21</f>
        <v>1479678</v>
      </c>
      <c r="D4" s="15">
        <f>D5+D21</f>
        <v>477717.45999999996</v>
      </c>
      <c r="E4" s="15">
        <f>E5+E21</f>
        <v>575865.4600000001</v>
      </c>
      <c r="F4" s="12">
        <f aca="true" t="shared" si="0" ref="F4:F77">D4/C4*100</f>
        <v>32.28523097592854</v>
      </c>
      <c r="G4" s="12">
        <f aca="true" t="shared" si="1" ref="G4:G72">D4/E4*100</f>
        <v>82.9564356924619</v>
      </c>
    </row>
    <row r="5" spans="1:7" ht="12.75">
      <c r="A5" s="20" t="s">
        <v>15</v>
      </c>
      <c r="B5" s="21"/>
      <c r="C5" s="22">
        <f>C6+C8+C13+C15</f>
        <v>1193190</v>
      </c>
      <c r="D5" s="22">
        <f>D6+D8+D13+D15+D20</f>
        <v>339907.8</v>
      </c>
      <c r="E5" s="15">
        <f>E6+E8+E13+E15+E20</f>
        <v>382603.18000000005</v>
      </c>
      <c r="F5" s="12">
        <f t="shared" si="0"/>
        <v>28.487315515550748</v>
      </c>
      <c r="G5" s="12">
        <f t="shared" si="1"/>
        <v>88.84081935753905</v>
      </c>
    </row>
    <row r="6" spans="1:7" ht="12.75">
      <c r="A6" s="20" t="s">
        <v>47</v>
      </c>
      <c r="B6" s="44" t="s">
        <v>22</v>
      </c>
      <c r="C6" s="15">
        <f>C7</f>
        <v>111800</v>
      </c>
      <c r="D6" s="15">
        <f>D7</f>
        <v>43463.71</v>
      </c>
      <c r="E6" s="15">
        <f>E7</f>
        <v>53704.22</v>
      </c>
      <c r="F6" s="12">
        <f t="shared" si="0"/>
        <v>38.87630590339893</v>
      </c>
      <c r="G6" s="12">
        <f t="shared" si="1"/>
        <v>80.9316474571272</v>
      </c>
    </row>
    <row r="7" spans="1:7" ht="12.75">
      <c r="A7" s="23" t="s">
        <v>2</v>
      </c>
      <c r="B7" s="18" t="s">
        <v>44</v>
      </c>
      <c r="C7" s="14">
        <v>111800</v>
      </c>
      <c r="D7" s="14">
        <v>43463.71</v>
      </c>
      <c r="E7" s="14">
        <v>53704.22</v>
      </c>
      <c r="F7" s="12">
        <f t="shared" si="0"/>
        <v>38.87630590339893</v>
      </c>
      <c r="G7" s="12">
        <f t="shared" si="1"/>
        <v>80.9316474571272</v>
      </c>
    </row>
    <row r="8" spans="1:7" ht="36">
      <c r="A8" s="28" t="s">
        <v>82</v>
      </c>
      <c r="B8" s="44" t="s">
        <v>83</v>
      </c>
      <c r="C8" s="22">
        <f>C9+C10+C11</f>
        <v>367190</v>
      </c>
      <c r="D8" s="15">
        <f>D9+D10+D11+D12</f>
        <v>177476.71</v>
      </c>
      <c r="E8" s="15">
        <f>E9+E10+E11+E12</f>
        <v>167948.05</v>
      </c>
      <c r="F8" s="12">
        <f t="shared" si="0"/>
        <v>48.333753642528386</v>
      </c>
      <c r="G8" s="12">
        <f t="shared" si="1"/>
        <v>105.67357584681692</v>
      </c>
    </row>
    <row r="9" spans="1:7" ht="54" customHeight="1">
      <c r="A9" s="24" t="s">
        <v>84</v>
      </c>
      <c r="B9" s="25" t="s">
        <v>110</v>
      </c>
      <c r="C9" s="10">
        <v>145040</v>
      </c>
      <c r="D9" s="10">
        <v>76914.6</v>
      </c>
      <c r="E9" s="14">
        <v>66325.22</v>
      </c>
      <c r="F9" s="12">
        <f t="shared" si="0"/>
        <v>53.02992277992279</v>
      </c>
      <c r="G9" s="12">
        <f t="shared" si="1"/>
        <v>115.96584225427371</v>
      </c>
    </row>
    <row r="10" spans="1:7" ht="60.75" customHeight="1">
      <c r="A10" s="24" t="s">
        <v>85</v>
      </c>
      <c r="B10" s="25" t="s">
        <v>111</v>
      </c>
      <c r="C10" s="10">
        <v>1469</v>
      </c>
      <c r="D10" s="10">
        <v>583.08</v>
      </c>
      <c r="E10" s="14">
        <v>720.88</v>
      </c>
      <c r="F10" s="12">
        <f t="shared" si="0"/>
        <v>39.69230769230769</v>
      </c>
      <c r="G10" s="12">
        <f t="shared" si="1"/>
        <v>80.88447453112863</v>
      </c>
    </row>
    <row r="11" spans="1:7" ht="52.5" customHeight="1">
      <c r="A11" s="24" t="s">
        <v>86</v>
      </c>
      <c r="B11" s="25" t="s">
        <v>112</v>
      </c>
      <c r="C11" s="10">
        <v>220681</v>
      </c>
      <c r="D11" s="10">
        <v>115959.56</v>
      </c>
      <c r="E11" s="14">
        <v>114354.93</v>
      </c>
      <c r="F11" s="12">
        <f t="shared" si="0"/>
        <v>52.546236422709704</v>
      </c>
      <c r="G11" s="12">
        <f t="shared" si="1"/>
        <v>101.40320141860084</v>
      </c>
    </row>
    <row r="12" spans="1:7" ht="53.25" customHeight="1">
      <c r="A12" s="24" t="s">
        <v>87</v>
      </c>
      <c r="B12" s="25" t="s">
        <v>113</v>
      </c>
      <c r="C12" s="10">
        <v>0</v>
      </c>
      <c r="D12" s="10">
        <v>-15980.53</v>
      </c>
      <c r="E12" s="14">
        <v>-13452.98</v>
      </c>
      <c r="F12" s="12"/>
      <c r="G12" s="12">
        <f t="shared" si="1"/>
        <v>118.788030607345</v>
      </c>
    </row>
    <row r="13" spans="1:7" ht="12.75">
      <c r="A13" s="20" t="s">
        <v>3</v>
      </c>
      <c r="B13" s="44" t="s">
        <v>23</v>
      </c>
      <c r="C13" s="15">
        <f>C14</f>
        <v>65000</v>
      </c>
      <c r="D13" s="15">
        <f>D14</f>
        <v>60000</v>
      </c>
      <c r="E13" s="15">
        <f>E14</f>
        <v>44179.5</v>
      </c>
      <c r="F13" s="12">
        <f t="shared" si="0"/>
        <v>92.3076923076923</v>
      </c>
      <c r="G13" s="12">
        <f t="shared" si="1"/>
        <v>135.80959494788308</v>
      </c>
    </row>
    <row r="14" spans="1:7" ht="14.25" customHeight="1">
      <c r="A14" s="8" t="s">
        <v>4</v>
      </c>
      <c r="B14" s="9" t="s">
        <v>45</v>
      </c>
      <c r="C14" s="10">
        <v>65000</v>
      </c>
      <c r="D14" s="10">
        <v>60000</v>
      </c>
      <c r="E14" s="14">
        <v>44179.5</v>
      </c>
      <c r="F14" s="12">
        <f t="shared" si="0"/>
        <v>92.3076923076923</v>
      </c>
      <c r="G14" s="12">
        <f t="shared" si="1"/>
        <v>135.80959494788308</v>
      </c>
    </row>
    <row r="15" spans="1:7" ht="15.75" customHeight="1">
      <c r="A15" s="28" t="s">
        <v>5</v>
      </c>
      <c r="B15" s="29" t="s">
        <v>24</v>
      </c>
      <c r="C15" s="15">
        <f>C16+C17</f>
        <v>649200</v>
      </c>
      <c r="D15" s="15">
        <f>D16+D17</f>
        <v>57667.38</v>
      </c>
      <c r="E15" s="15">
        <f>E16+E17</f>
        <v>116271.41</v>
      </c>
      <c r="F15" s="12">
        <f t="shared" si="0"/>
        <v>8.882837338262476</v>
      </c>
      <c r="G15" s="12">
        <f t="shared" si="1"/>
        <v>49.59721396687285</v>
      </c>
    </row>
    <row r="16" spans="1:7" ht="12.75" customHeight="1">
      <c r="A16" s="8" t="s">
        <v>6</v>
      </c>
      <c r="B16" s="9" t="s">
        <v>25</v>
      </c>
      <c r="C16" s="10">
        <v>47200</v>
      </c>
      <c r="D16" s="10">
        <v>1168.78</v>
      </c>
      <c r="E16" s="14">
        <v>4254.35</v>
      </c>
      <c r="F16" s="12">
        <f t="shared" si="0"/>
        <v>2.476228813559322</v>
      </c>
      <c r="G16" s="12">
        <f t="shared" si="1"/>
        <v>27.4725868816623</v>
      </c>
    </row>
    <row r="17" spans="1:7" ht="11.25" customHeight="1">
      <c r="A17" s="28" t="s">
        <v>18</v>
      </c>
      <c r="B17" s="29" t="s">
        <v>26</v>
      </c>
      <c r="C17" s="15">
        <f>C18+C19</f>
        <v>602000</v>
      </c>
      <c r="D17" s="15">
        <f>D18+D19</f>
        <v>56498.6</v>
      </c>
      <c r="E17" s="15">
        <f>E18+E19</f>
        <v>112017.06</v>
      </c>
      <c r="F17" s="12">
        <f t="shared" si="0"/>
        <v>9.385149501661129</v>
      </c>
      <c r="G17" s="12">
        <f t="shared" si="1"/>
        <v>50.43749586000561</v>
      </c>
    </row>
    <row r="18" spans="1:7" ht="24" customHeight="1">
      <c r="A18" s="26" t="s">
        <v>88</v>
      </c>
      <c r="B18" s="9" t="s">
        <v>89</v>
      </c>
      <c r="C18" s="10">
        <v>198000</v>
      </c>
      <c r="D18" s="10">
        <v>50374.99</v>
      </c>
      <c r="E18" s="14">
        <v>98587.91</v>
      </c>
      <c r="F18" s="12">
        <f t="shared" si="0"/>
        <v>25.44191414141414</v>
      </c>
      <c r="G18" s="12">
        <f t="shared" si="1"/>
        <v>51.09651883278589</v>
      </c>
    </row>
    <row r="19" spans="1:8" ht="24" customHeight="1">
      <c r="A19" s="27" t="s">
        <v>90</v>
      </c>
      <c r="B19" s="9" t="s">
        <v>91</v>
      </c>
      <c r="C19" s="10">
        <v>404000</v>
      </c>
      <c r="D19" s="10">
        <v>6123.61</v>
      </c>
      <c r="E19" s="14">
        <v>13429.15</v>
      </c>
      <c r="F19" s="12">
        <f t="shared" si="0"/>
        <v>1.5157450495049505</v>
      </c>
      <c r="G19" s="12">
        <f t="shared" si="1"/>
        <v>45.59938640941534</v>
      </c>
      <c r="H19" s="2"/>
    </row>
    <row r="20" spans="1:7" ht="12.75" customHeight="1">
      <c r="A20" s="28" t="s">
        <v>60</v>
      </c>
      <c r="B20" s="29" t="s">
        <v>61</v>
      </c>
      <c r="C20" s="15">
        <v>0</v>
      </c>
      <c r="D20" s="15">
        <v>1300</v>
      </c>
      <c r="E20" s="15">
        <v>500</v>
      </c>
      <c r="F20" s="12"/>
      <c r="G20" s="12"/>
    </row>
    <row r="21" spans="1:7" ht="12.75">
      <c r="A21" s="49" t="s">
        <v>16</v>
      </c>
      <c r="B21" s="50"/>
      <c r="C21" s="58">
        <f>C22+C26+C32+C33+C29</f>
        <v>286488</v>
      </c>
      <c r="D21" s="58">
        <f>D22+D26+D32+D33+D29</f>
        <v>137809.66</v>
      </c>
      <c r="E21" s="15">
        <f>E22+E26+E29+E32</f>
        <v>193262.28</v>
      </c>
      <c r="F21" s="12">
        <f t="shared" si="0"/>
        <v>48.103117757113736</v>
      </c>
      <c r="G21" s="12">
        <f t="shared" si="1"/>
        <v>71.30706519658156</v>
      </c>
    </row>
    <row r="22" spans="1:7" ht="35.25" customHeight="1">
      <c r="A22" s="49" t="s">
        <v>115</v>
      </c>
      <c r="B22" s="50" t="s">
        <v>116</v>
      </c>
      <c r="C22" s="58">
        <f>C23+C24+C25</f>
        <v>137488</v>
      </c>
      <c r="D22" s="58">
        <f>D23+D24+D25</f>
        <v>137809.66</v>
      </c>
      <c r="E22" s="58">
        <f>E23+E24+E25</f>
        <v>157785.91</v>
      </c>
      <c r="F22" s="12">
        <f t="shared" si="0"/>
        <v>100.23395496334227</v>
      </c>
      <c r="G22" s="12">
        <f t="shared" si="1"/>
        <v>87.33964902189302</v>
      </c>
    </row>
    <row r="23" spans="1:7" ht="60">
      <c r="A23" s="51" t="s">
        <v>97</v>
      </c>
      <c r="B23" s="52" t="s">
        <v>117</v>
      </c>
      <c r="C23" s="59">
        <v>105160</v>
      </c>
      <c r="D23" s="11">
        <v>118232.62</v>
      </c>
      <c r="E23" s="14">
        <v>138208.87</v>
      </c>
      <c r="F23" s="12">
        <f t="shared" si="0"/>
        <v>112.43117154811715</v>
      </c>
      <c r="G23" s="12">
        <f t="shared" si="1"/>
        <v>85.54633288008216</v>
      </c>
    </row>
    <row r="24" spans="1:7" ht="60">
      <c r="A24" s="51" t="s">
        <v>118</v>
      </c>
      <c r="B24" s="52" t="s">
        <v>119</v>
      </c>
      <c r="C24" s="59">
        <v>0</v>
      </c>
      <c r="D24" s="11">
        <v>0</v>
      </c>
      <c r="E24" s="14">
        <v>19577.04</v>
      </c>
      <c r="F24" s="12"/>
      <c r="G24" s="12">
        <f t="shared" si="1"/>
        <v>0</v>
      </c>
    </row>
    <row r="25" spans="1:7" ht="29.25" customHeight="1">
      <c r="A25" s="51" t="s">
        <v>120</v>
      </c>
      <c r="B25" s="52" t="s">
        <v>121</v>
      </c>
      <c r="C25" s="59">
        <v>32328</v>
      </c>
      <c r="D25" s="11">
        <v>19577.04</v>
      </c>
      <c r="E25" s="14">
        <v>0</v>
      </c>
      <c r="F25" s="12">
        <f t="shared" si="0"/>
        <v>60.55753526354864</v>
      </c>
      <c r="G25" s="12"/>
    </row>
    <row r="26" spans="1:7" ht="29.25" customHeight="1">
      <c r="A26" s="49" t="s">
        <v>122</v>
      </c>
      <c r="B26" s="50" t="s">
        <v>123</v>
      </c>
      <c r="C26" s="58">
        <f>C27+C28</f>
        <v>44000</v>
      </c>
      <c r="D26" s="58">
        <f>D27+D28</f>
        <v>0</v>
      </c>
      <c r="E26" s="58">
        <f>E27+E28</f>
        <v>0</v>
      </c>
      <c r="F26" s="12">
        <f t="shared" si="0"/>
        <v>0</v>
      </c>
      <c r="G26" s="12"/>
    </row>
    <row r="27" spans="1:7" s="6" customFormat="1" ht="33" customHeight="1">
      <c r="A27" s="51" t="s">
        <v>124</v>
      </c>
      <c r="B27" s="52" t="s">
        <v>125</v>
      </c>
      <c r="C27" s="11">
        <v>44000</v>
      </c>
      <c r="D27" s="11">
        <v>0</v>
      </c>
      <c r="E27" s="15">
        <v>0</v>
      </c>
      <c r="F27" s="12">
        <f t="shared" si="0"/>
        <v>0</v>
      </c>
      <c r="G27" s="12"/>
    </row>
    <row r="28" spans="1:7" s="6" customFormat="1" ht="24" hidden="1">
      <c r="A28" s="8" t="s">
        <v>96</v>
      </c>
      <c r="B28" s="53" t="s">
        <v>126</v>
      </c>
      <c r="C28" s="16"/>
      <c r="D28" s="11"/>
      <c r="E28" s="15"/>
      <c r="F28" s="12" t="e">
        <f t="shared" si="0"/>
        <v>#DIV/0!</v>
      </c>
      <c r="G28" s="12" t="e">
        <f t="shared" si="1"/>
        <v>#DIV/0!</v>
      </c>
    </row>
    <row r="29" spans="1:7" s="6" customFormat="1" ht="24">
      <c r="A29" s="28" t="s">
        <v>127</v>
      </c>
      <c r="B29" s="30" t="s">
        <v>128</v>
      </c>
      <c r="C29" s="58">
        <f>C30</f>
        <v>105000</v>
      </c>
      <c r="D29" s="58">
        <f>D30</f>
        <v>0</v>
      </c>
      <c r="E29" s="58">
        <f>E30+E31</f>
        <v>26264</v>
      </c>
      <c r="F29" s="12">
        <f t="shared" si="0"/>
        <v>0</v>
      </c>
      <c r="G29" s="12">
        <f t="shared" si="1"/>
        <v>0</v>
      </c>
    </row>
    <row r="30" spans="1:7" s="6" customFormat="1" ht="72">
      <c r="A30" s="8" t="s">
        <v>129</v>
      </c>
      <c r="B30" s="53" t="s">
        <v>130</v>
      </c>
      <c r="C30" s="11">
        <v>105000</v>
      </c>
      <c r="D30" s="11">
        <v>0</v>
      </c>
      <c r="E30" s="14">
        <v>0</v>
      </c>
      <c r="F30" s="12">
        <f t="shared" si="0"/>
        <v>0</v>
      </c>
      <c r="G30" s="12"/>
    </row>
    <row r="31" spans="1:7" s="6" customFormat="1" ht="72">
      <c r="A31" s="8" t="s">
        <v>138</v>
      </c>
      <c r="B31" s="53" t="s">
        <v>139</v>
      </c>
      <c r="C31" s="11">
        <v>0</v>
      </c>
      <c r="D31" s="11">
        <v>0</v>
      </c>
      <c r="E31" s="14">
        <v>26264</v>
      </c>
      <c r="F31" s="12"/>
      <c r="G31" s="12">
        <f t="shared" si="1"/>
        <v>0</v>
      </c>
    </row>
    <row r="32" spans="1:7" s="6" customFormat="1" ht="12">
      <c r="A32" s="28" t="s">
        <v>131</v>
      </c>
      <c r="B32" s="29" t="s">
        <v>132</v>
      </c>
      <c r="C32" s="16">
        <v>0</v>
      </c>
      <c r="D32" s="16">
        <v>0</v>
      </c>
      <c r="E32" s="15">
        <v>9212.37</v>
      </c>
      <c r="F32" s="12"/>
      <c r="G32" s="12">
        <f t="shared" si="1"/>
        <v>0</v>
      </c>
    </row>
    <row r="33" spans="1:7" s="7" customFormat="1" ht="12" hidden="1">
      <c r="A33" s="54" t="s">
        <v>133</v>
      </c>
      <c r="B33" s="55"/>
      <c r="C33" s="58">
        <f>C34+C35</f>
        <v>0</v>
      </c>
      <c r="D33" s="58">
        <f>D34+D35</f>
        <v>0</v>
      </c>
      <c r="E33" s="58">
        <f>E34+E35</f>
        <v>0</v>
      </c>
      <c r="F33" s="12" t="e">
        <f t="shared" si="0"/>
        <v>#DIV/0!</v>
      </c>
      <c r="G33" s="12" t="e">
        <f t="shared" si="1"/>
        <v>#DIV/0!</v>
      </c>
    </row>
    <row r="34" spans="1:7" s="6" customFormat="1" ht="24" hidden="1">
      <c r="A34" s="56" t="s">
        <v>134</v>
      </c>
      <c r="B34" s="57" t="s">
        <v>135</v>
      </c>
      <c r="C34" s="11"/>
      <c r="D34" s="16"/>
      <c r="E34" s="15"/>
      <c r="F34" s="12" t="e">
        <f t="shared" si="0"/>
        <v>#DIV/0!</v>
      </c>
      <c r="G34" s="12" t="e">
        <f t="shared" si="1"/>
        <v>#DIV/0!</v>
      </c>
    </row>
    <row r="35" spans="1:7" ht="12.75" hidden="1">
      <c r="A35" s="8" t="s">
        <v>136</v>
      </c>
      <c r="B35" s="9" t="s">
        <v>137</v>
      </c>
      <c r="C35" s="16"/>
      <c r="D35" s="11"/>
      <c r="E35" s="14"/>
      <c r="F35" s="12" t="e">
        <f t="shared" si="0"/>
        <v>#DIV/0!</v>
      </c>
      <c r="G35" s="12" t="e">
        <f t="shared" si="1"/>
        <v>#DIV/0!</v>
      </c>
    </row>
    <row r="36" spans="1:7" ht="15" customHeight="1">
      <c r="A36" s="28" t="s">
        <v>7</v>
      </c>
      <c r="B36" s="29" t="s">
        <v>27</v>
      </c>
      <c r="C36" s="15">
        <f>C37+C38+C44+C39+C42+C43+C45+C46+C41+C40</f>
        <v>2626098</v>
      </c>
      <c r="D36" s="15">
        <f>D37+D38+D44+D39+D42+D43+D45+D46+D41+D40</f>
        <v>983500.7</v>
      </c>
      <c r="E36" s="15">
        <f>E37+E38+E44+E39+E42+E43+E45+E46+E41+E40</f>
        <v>718598</v>
      </c>
      <c r="F36" s="12">
        <f t="shared" si="0"/>
        <v>37.45102810329241</v>
      </c>
      <c r="G36" s="12">
        <f t="shared" si="1"/>
        <v>136.863823723417</v>
      </c>
    </row>
    <row r="37" spans="1:7" s="13" customFormat="1" ht="24">
      <c r="A37" s="8" t="s">
        <v>35</v>
      </c>
      <c r="B37" s="9" t="s">
        <v>103</v>
      </c>
      <c r="C37" s="10">
        <v>1238649</v>
      </c>
      <c r="D37" s="10">
        <v>621158</v>
      </c>
      <c r="E37" s="14">
        <v>559200</v>
      </c>
      <c r="F37" s="12">
        <f t="shared" si="0"/>
        <v>50.14802417795517</v>
      </c>
      <c r="G37" s="12">
        <f t="shared" si="1"/>
        <v>111.07975679542204</v>
      </c>
    </row>
    <row r="38" spans="1:7" s="13" customFormat="1" ht="23.25" customHeight="1">
      <c r="A38" s="8" t="s">
        <v>92</v>
      </c>
      <c r="B38" s="9" t="s">
        <v>104</v>
      </c>
      <c r="C38" s="10">
        <v>874598</v>
      </c>
      <c r="D38" s="10">
        <v>215000</v>
      </c>
      <c r="E38" s="14">
        <v>80000</v>
      </c>
      <c r="F38" s="12">
        <f t="shared" si="0"/>
        <v>24.582722576543738</v>
      </c>
      <c r="G38" s="12">
        <f t="shared" si="1"/>
        <v>268.75</v>
      </c>
    </row>
    <row r="39" spans="1:7" s="13" customFormat="1" ht="24" hidden="1">
      <c r="A39" s="8" t="s">
        <v>48</v>
      </c>
      <c r="B39" s="9" t="s">
        <v>49</v>
      </c>
      <c r="C39" s="14"/>
      <c r="D39" s="14"/>
      <c r="E39" s="14"/>
      <c r="F39" s="12" t="e">
        <f t="shared" si="0"/>
        <v>#DIV/0!</v>
      </c>
      <c r="G39" s="12" t="e">
        <f t="shared" si="1"/>
        <v>#DIV/0!</v>
      </c>
    </row>
    <row r="40" spans="1:7" s="13" customFormat="1" ht="0.75" customHeight="1" hidden="1">
      <c r="A40" s="8" t="s">
        <v>71</v>
      </c>
      <c r="B40" s="9" t="s">
        <v>105</v>
      </c>
      <c r="C40" s="14"/>
      <c r="D40" s="14"/>
      <c r="E40" s="14"/>
      <c r="F40" s="12" t="e">
        <f t="shared" si="0"/>
        <v>#DIV/0!</v>
      </c>
      <c r="G40" s="12" t="e">
        <f t="shared" si="1"/>
        <v>#DIV/0!</v>
      </c>
    </row>
    <row r="41" spans="1:7" s="13" customFormat="1" ht="23.25" customHeight="1" hidden="1">
      <c r="A41" s="8" t="s">
        <v>50</v>
      </c>
      <c r="B41" s="9" t="s">
        <v>51</v>
      </c>
      <c r="C41" s="14"/>
      <c r="D41" s="14"/>
      <c r="E41" s="14"/>
      <c r="F41" s="12" t="e">
        <f t="shared" si="0"/>
        <v>#DIV/0!</v>
      </c>
      <c r="G41" s="12" t="e">
        <f t="shared" si="1"/>
        <v>#DIV/0!</v>
      </c>
    </row>
    <row r="42" spans="1:7" s="13" customFormat="1" ht="32.25" customHeight="1">
      <c r="A42" s="8" t="s">
        <v>52</v>
      </c>
      <c r="B42" s="9" t="s">
        <v>106</v>
      </c>
      <c r="C42" s="14">
        <v>320087</v>
      </c>
      <c r="D42" s="14">
        <v>47900</v>
      </c>
      <c r="E42" s="14">
        <v>0</v>
      </c>
      <c r="F42" s="12">
        <f t="shared" si="0"/>
        <v>14.96468147722338</v>
      </c>
      <c r="G42" s="12"/>
    </row>
    <row r="43" spans="1:7" s="13" customFormat="1" ht="32.25" customHeight="1">
      <c r="A43" s="8" t="s">
        <v>55</v>
      </c>
      <c r="B43" s="9" t="s">
        <v>108</v>
      </c>
      <c r="C43" s="14">
        <v>4193</v>
      </c>
      <c r="D43" s="14">
        <v>118</v>
      </c>
      <c r="E43" s="14">
        <v>150</v>
      </c>
      <c r="F43" s="12">
        <f>D43/C43*100</f>
        <v>2.8142141664679228</v>
      </c>
      <c r="G43" s="12">
        <f>D43/E43*100</f>
        <v>78.66666666666666</v>
      </c>
    </row>
    <row r="44" spans="1:7" s="13" customFormat="1" ht="26.25" customHeight="1">
      <c r="A44" s="8" t="s">
        <v>56</v>
      </c>
      <c r="B44" s="9" t="s">
        <v>107</v>
      </c>
      <c r="C44" s="10">
        <v>66534</v>
      </c>
      <c r="D44" s="10">
        <v>36624.7</v>
      </c>
      <c r="E44" s="14">
        <v>39468</v>
      </c>
      <c r="F44" s="12">
        <f t="shared" si="0"/>
        <v>55.04659271951182</v>
      </c>
      <c r="G44" s="12">
        <f t="shared" si="1"/>
        <v>92.79593594810986</v>
      </c>
    </row>
    <row r="45" spans="1:7" s="13" customFormat="1" ht="27" customHeight="1" hidden="1">
      <c r="A45" s="8" t="s">
        <v>57</v>
      </c>
      <c r="B45" s="9" t="s">
        <v>58</v>
      </c>
      <c r="C45" s="14">
        <v>0</v>
      </c>
      <c r="D45" s="14">
        <v>0</v>
      </c>
      <c r="E45" s="14">
        <v>0</v>
      </c>
      <c r="F45" s="12" t="e">
        <f t="shared" si="0"/>
        <v>#DIV/0!</v>
      </c>
      <c r="G45" s="12" t="e">
        <f t="shared" si="1"/>
        <v>#DIV/0!</v>
      </c>
    </row>
    <row r="46" spans="1:7" s="13" customFormat="1" ht="25.5" customHeight="1">
      <c r="A46" s="28" t="s">
        <v>73</v>
      </c>
      <c r="B46" s="29" t="s">
        <v>75</v>
      </c>
      <c r="C46" s="15">
        <f>C47</f>
        <v>122037</v>
      </c>
      <c r="D46" s="15">
        <f>D47</f>
        <v>62700</v>
      </c>
      <c r="E46" s="15">
        <f>E47</f>
        <v>39780</v>
      </c>
      <c r="F46" s="12">
        <f t="shared" si="0"/>
        <v>51.37786081270435</v>
      </c>
      <c r="G46" s="12">
        <f t="shared" si="1"/>
        <v>157.61689291101055</v>
      </c>
    </row>
    <row r="47" spans="1:7" ht="27.75" customHeight="1">
      <c r="A47" s="8" t="s">
        <v>74</v>
      </c>
      <c r="B47" s="9" t="s">
        <v>109</v>
      </c>
      <c r="C47" s="14">
        <v>122037</v>
      </c>
      <c r="D47" s="14">
        <v>62700</v>
      </c>
      <c r="E47" s="14">
        <v>39780</v>
      </c>
      <c r="F47" s="12">
        <f t="shared" si="0"/>
        <v>51.37786081270435</v>
      </c>
      <c r="G47" s="12">
        <f t="shared" si="1"/>
        <v>157.61689291101055</v>
      </c>
    </row>
    <row r="48" spans="1:7" ht="15.75" customHeight="1" hidden="1">
      <c r="A48" s="28" t="s">
        <v>8</v>
      </c>
      <c r="B48" s="35" t="s">
        <v>28</v>
      </c>
      <c r="C48" s="15"/>
      <c r="D48" s="15"/>
      <c r="E48" s="15"/>
      <c r="F48" s="12" t="e">
        <f t="shared" si="0"/>
        <v>#DIV/0!</v>
      </c>
      <c r="G48" s="12" t="e">
        <f t="shared" si="1"/>
        <v>#DIV/0!</v>
      </c>
    </row>
    <row r="49" spans="1:7" s="17" customFormat="1" ht="17.25" customHeight="1">
      <c r="A49" s="31" t="s">
        <v>9</v>
      </c>
      <c r="B49" s="32"/>
      <c r="C49" s="33">
        <f>C4+C36+C48</f>
        <v>4105776</v>
      </c>
      <c r="D49" s="33">
        <f>D4+D36+D48</f>
        <v>1461218.16</v>
      </c>
      <c r="E49" s="33">
        <f>E4+E36+E48</f>
        <v>1294463.46</v>
      </c>
      <c r="F49" s="34">
        <f t="shared" si="0"/>
        <v>35.589329763727974</v>
      </c>
      <c r="G49" s="34">
        <f t="shared" si="1"/>
        <v>112.88214809864157</v>
      </c>
    </row>
    <row r="50" spans="1:7" ht="13.5" customHeight="1">
      <c r="A50" s="28" t="s">
        <v>10</v>
      </c>
      <c r="B50" s="35"/>
      <c r="C50" s="15"/>
      <c r="D50" s="15"/>
      <c r="E50" s="15"/>
      <c r="F50" s="12"/>
      <c r="G50" s="12"/>
    </row>
    <row r="51" spans="1:7" ht="12.75">
      <c r="A51" s="28" t="s">
        <v>11</v>
      </c>
      <c r="B51" s="36" t="s">
        <v>66</v>
      </c>
      <c r="C51" s="15">
        <v>1106029</v>
      </c>
      <c r="D51" s="15">
        <v>542471.26</v>
      </c>
      <c r="E51" s="15">
        <v>495036.68</v>
      </c>
      <c r="F51" s="12">
        <f t="shared" si="0"/>
        <v>49.046748322150684</v>
      </c>
      <c r="G51" s="12">
        <f t="shared" si="1"/>
        <v>109.58203339598998</v>
      </c>
    </row>
    <row r="52" spans="1:7" ht="12.75">
      <c r="A52" s="8" t="s">
        <v>12</v>
      </c>
      <c r="B52" s="9">
        <v>211.213</v>
      </c>
      <c r="C52" s="14">
        <v>911347</v>
      </c>
      <c r="D52" s="14">
        <v>448050.39</v>
      </c>
      <c r="E52" s="14">
        <v>442355.11</v>
      </c>
      <c r="F52" s="12">
        <f t="shared" si="0"/>
        <v>49.1635337582721</v>
      </c>
      <c r="G52" s="12">
        <f t="shared" si="1"/>
        <v>101.28749049604062</v>
      </c>
    </row>
    <row r="53" spans="1:7" ht="12.75">
      <c r="A53" s="8" t="s">
        <v>19</v>
      </c>
      <c r="B53" s="9">
        <v>223</v>
      </c>
      <c r="C53" s="14">
        <v>50000</v>
      </c>
      <c r="D53" s="14">
        <v>20822.77</v>
      </c>
      <c r="E53" s="14">
        <v>17694.2</v>
      </c>
      <c r="F53" s="12">
        <f t="shared" si="0"/>
        <v>41.645540000000004</v>
      </c>
      <c r="G53" s="12">
        <f t="shared" si="1"/>
        <v>117.68133060550913</v>
      </c>
    </row>
    <row r="54" spans="1:9" ht="12.75">
      <c r="A54" s="8" t="s">
        <v>13</v>
      </c>
      <c r="B54" s="9"/>
      <c r="C54" s="14">
        <f>C51-C52-C53</f>
        <v>144682</v>
      </c>
      <c r="D54" s="14">
        <f>D51-D52-D53</f>
        <v>73598.09999999999</v>
      </c>
      <c r="E54" s="14">
        <f>E51-E52-E53</f>
        <v>34987.37000000001</v>
      </c>
      <c r="F54" s="12">
        <f t="shared" si="0"/>
        <v>50.8688710413182</v>
      </c>
      <c r="G54" s="12">
        <f t="shared" si="1"/>
        <v>210.3561942495248</v>
      </c>
      <c r="I54" s="1"/>
    </row>
    <row r="55" spans="1:7" ht="12.75">
      <c r="A55" s="28" t="s">
        <v>20</v>
      </c>
      <c r="B55" s="36" t="s">
        <v>37</v>
      </c>
      <c r="C55" s="15">
        <v>66534</v>
      </c>
      <c r="D55" s="15">
        <v>36624.7</v>
      </c>
      <c r="E55" s="15">
        <v>39393.78</v>
      </c>
      <c r="F55" s="12">
        <f t="shared" si="0"/>
        <v>55.04659271951182</v>
      </c>
      <c r="G55" s="12">
        <f>D55/E55*100</f>
        <v>92.97076848172478</v>
      </c>
    </row>
    <row r="56" spans="1:7" ht="24" customHeight="1">
      <c r="A56" s="28" t="s">
        <v>29</v>
      </c>
      <c r="B56" s="36" t="s">
        <v>63</v>
      </c>
      <c r="C56" s="15">
        <v>20000</v>
      </c>
      <c r="D56" s="15">
        <v>0</v>
      </c>
      <c r="E56" s="15">
        <v>0</v>
      </c>
      <c r="F56" s="12">
        <f t="shared" si="0"/>
        <v>0</v>
      </c>
      <c r="G56" s="12"/>
    </row>
    <row r="57" spans="1:7" ht="18.75" customHeight="1">
      <c r="A57" s="28" t="s">
        <v>76</v>
      </c>
      <c r="B57" s="36" t="s">
        <v>78</v>
      </c>
      <c r="C57" s="15">
        <f>C58+C59+C60</f>
        <v>707752</v>
      </c>
      <c r="D57" s="15">
        <f>D58+D59+D60</f>
        <v>115000</v>
      </c>
      <c r="E57" s="15">
        <f>E58+E59+E60</f>
        <v>97000</v>
      </c>
      <c r="F57" s="12">
        <f t="shared" si="0"/>
        <v>16.248629463427868</v>
      </c>
      <c r="G57" s="12">
        <f t="shared" si="1"/>
        <v>118.55670103092784</v>
      </c>
    </row>
    <row r="58" spans="1:7" ht="12.75">
      <c r="A58" s="8" t="s">
        <v>98</v>
      </c>
      <c r="B58" s="37" t="s">
        <v>99</v>
      </c>
      <c r="C58" s="14">
        <v>4075</v>
      </c>
      <c r="D58" s="14">
        <v>0</v>
      </c>
      <c r="E58" s="14">
        <v>0</v>
      </c>
      <c r="F58" s="12">
        <f t="shared" si="0"/>
        <v>0</v>
      </c>
      <c r="G58" s="12"/>
    </row>
    <row r="59" spans="1:7" ht="12" customHeight="1">
      <c r="A59" s="8" t="s">
        <v>77</v>
      </c>
      <c r="B59" s="37" t="s">
        <v>79</v>
      </c>
      <c r="C59" s="14">
        <v>639377</v>
      </c>
      <c r="D59" s="14">
        <v>115000</v>
      </c>
      <c r="E59" s="14">
        <v>97000</v>
      </c>
      <c r="F59" s="12">
        <f t="shared" si="0"/>
        <v>17.98625849850714</v>
      </c>
      <c r="G59" s="12">
        <f t="shared" si="1"/>
        <v>118.55670103092784</v>
      </c>
    </row>
    <row r="60" spans="1:7" ht="12.75">
      <c r="A60" s="8" t="s">
        <v>41</v>
      </c>
      <c r="B60" s="37" t="s">
        <v>38</v>
      </c>
      <c r="C60" s="14">
        <v>64300</v>
      </c>
      <c r="D60" s="14">
        <v>0</v>
      </c>
      <c r="E60" s="14">
        <v>0</v>
      </c>
      <c r="F60" s="12">
        <f t="shared" si="0"/>
        <v>0</v>
      </c>
      <c r="G60" s="12"/>
    </row>
    <row r="61" spans="1:7" ht="12.75">
      <c r="A61" s="28" t="s">
        <v>67</v>
      </c>
      <c r="B61" s="36" t="s">
        <v>68</v>
      </c>
      <c r="C61" s="15">
        <f>C62+C63+C64+C65</f>
        <v>575642</v>
      </c>
      <c r="D61" s="15">
        <f>D62+D63+D64+D65</f>
        <v>304811.27</v>
      </c>
      <c r="E61" s="15">
        <f>E62+E63+E64+E65</f>
        <v>204224.76</v>
      </c>
      <c r="F61" s="12">
        <f t="shared" si="0"/>
        <v>52.951534113216205</v>
      </c>
      <c r="G61" s="12">
        <f t="shared" si="1"/>
        <v>149.25284769584258</v>
      </c>
    </row>
    <row r="62" spans="1:7" s="5" customFormat="1" ht="12.75">
      <c r="A62" s="8" t="s">
        <v>95</v>
      </c>
      <c r="B62" s="37" t="s">
        <v>94</v>
      </c>
      <c r="C62" s="14">
        <v>201</v>
      </c>
      <c r="D62" s="14">
        <v>67</v>
      </c>
      <c r="E62" s="14">
        <v>0</v>
      </c>
      <c r="F62" s="12">
        <f t="shared" si="0"/>
        <v>33.33333333333333</v>
      </c>
      <c r="G62" s="12"/>
    </row>
    <row r="63" spans="1:7" ht="12.75" hidden="1">
      <c r="A63" s="8" t="s">
        <v>54</v>
      </c>
      <c r="B63" s="37" t="s">
        <v>53</v>
      </c>
      <c r="C63" s="14">
        <v>0</v>
      </c>
      <c r="D63" s="14">
        <v>0</v>
      </c>
      <c r="E63" s="14">
        <v>0</v>
      </c>
      <c r="F63" s="12" t="e">
        <f t="shared" si="0"/>
        <v>#DIV/0!</v>
      </c>
      <c r="G63" s="12" t="e">
        <f t="shared" si="1"/>
        <v>#DIV/0!</v>
      </c>
    </row>
    <row r="64" spans="1:7" ht="12.75">
      <c r="A64" s="8" t="s">
        <v>40</v>
      </c>
      <c r="B64" s="37" t="s">
        <v>39</v>
      </c>
      <c r="C64" s="14">
        <v>355637</v>
      </c>
      <c r="D64" s="14">
        <v>233522.27</v>
      </c>
      <c r="E64" s="14">
        <v>127940.48</v>
      </c>
      <c r="F64" s="12">
        <f t="shared" si="0"/>
        <v>65.66309748423251</v>
      </c>
      <c r="G64" s="12">
        <f t="shared" si="1"/>
        <v>182.52414716593216</v>
      </c>
    </row>
    <row r="65" spans="1:7" ht="12.75">
      <c r="A65" s="8" t="s">
        <v>100</v>
      </c>
      <c r="B65" s="37" t="s">
        <v>101</v>
      </c>
      <c r="C65" s="14">
        <v>219804</v>
      </c>
      <c r="D65" s="14">
        <v>71222</v>
      </c>
      <c r="E65" s="14">
        <v>76284.28</v>
      </c>
      <c r="F65" s="12">
        <f t="shared" si="0"/>
        <v>32.40250404906189</v>
      </c>
      <c r="G65" s="12">
        <f t="shared" si="1"/>
        <v>93.36392766635538</v>
      </c>
    </row>
    <row r="66" spans="1:7" ht="21.75" customHeight="1">
      <c r="A66" s="28" t="s">
        <v>17</v>
      </c>
      <c r="B66" s="36" t="s">
        <v>30</v>
      </c>
      <c r="C66" s="15">
        <v>1686174</v>
      </c>
      <c r="D66" s="15">
        <v>418770.74</v>
      </c>
      <c r="E66" s="15">
        <v>394103.83</v>
      </c>
      <c r="F66" s="12">
        <f t="shared" si="0"/>
        <v>24.835559082277392</v>
      </c>
      <c r="G66" s="12">
        <f t="shared" si="1"/>
        <v>106.25898763785166</v>
      </c>
    </row>
    <row r="67" spans="1:7" ht="11.25" customHeight="1">
      <c r="A67" s="28" t="s">
        <v>42</v>
      </c>
      <c r="B67" s="36" t="s">
        <v>64</v>
      </c>
      <c r="C67" s="15">
        <v>3000</v>
      </c>
      <c r="D67" s="15">
        <v>3000</v>
      </c>
      <c r="E67" s="15">
        <v>3000</v>
      </c>
      <c r="F67" s="12">
        <f t="shared" si="0"/>
        <v>100</v>
      </c>
      <c r="G67" s="12">
        <f t="shared" si="1"/>
        <v>100</v>
      </c>
    </row>
    <row r="68" spans="1:7" ht="12.75" hidden="1">
      <c r="A68" s="28" t="s">
        <v>31</v>
      </c>
      <c r="B68" s="29">
        <v>1003</v>
      </c>
      <c r="C68" s="15"/>
      <c r="D68" s="15"/>
      <c r="E68" s="15"/>
      <c r="F68" s="12" t="e">
        <f t="shared" si="0"/>
        <v>#DIV/0!</v>
      </c>
      <c r="G68" s="12" t="e">
        <f t="shared" si="1"/>
        <v>#DIV/0!</v>
      </c>
    </row>
    <row r="69" spans="1:7" ht="0.75" customHeight="1" hidden="1">
      <c r="A69" s="8" t="s">
        <v>59</v>
      </c>
      <c r="B69" s="37"/>
      <c r="C69" s="14"/>
      <c r="D69" s="14"/>
      <c r="E69" s="14"/>
      <c r="F69" s="12" t="e">
        <f t="shared" si="0"/>
        <v>#DIV/0!</v>
      </c>
      <c r="G69" s="12" t="e">
        <f t="shared" si="1"/>
        <v>#DIV/0!</v>
      </c>
    </row>
    <row r="70" spans="1:7" ht="12.75" hidden="1">
      <c r="A70" s="8" t="s">
        <v>70</v>
      </c>
      <c r="B70" s="37"/>
      <c r="C70" s="14"/>
      <c r="D70" s="15"/>
      <c r="E70" s="15"/>
      <c r="F70" s="12" t="e">
        <f t="shared" si="0"/>
        <v>#DIV/0!</v>
      </c>
      <c r="G70" s="12" t="e">
        <f t="shared" si="1"/>
        <v>#DIV/0!</v>
      </c>
    </row>
    <row r="71" spans="1:7" ht="12.75" hidden="1">
      <c r="A71" s="8" t="s">
        <v>72</v>
      </c>
      <c r="B71" s="37"/>
      <c r="C71" s="14"/>
      <c r="D71" s="15"/>
      <c r="E71" s="15"/>
      <c r="F71" s="12" t="e">
        <f t="shared" si="0"/>
        <v>#DIV/0!</v>
      </c>
      <c r="G71" s="12" t="e">
        <f t="shared" si="1"/>
        <v>#DIV/0!</v>
      </c>
    </row>
    <row r="72" spans="1:7" ht="12.75" hidden="1">
      <c r="A72" s="8" t="s">
        <v>69</v>
      </c>
      <c r="B72" s="37"/>
      <c r="C72" s="14"/>
      <c r="D72" s="15"/>
      <c r="E72" s="15"/>
      <c r="F72" s="12" t="e">
        <f t="shared" si="0"/>
        <v>#DIV/0!</v>
      </c>
      <c r="G72" s="12" t="e">
        <f t="shared" si="1"/>
        <v>#DIV/0!</v>
      </c>
    </row>
    <row r="73" spans="1:7" ht="12.75" hidden="1">
      <c r="A73" s="8" t="s">
        <v>32</v>
      </c>
      <c r="B73" s="37" t="s">
        <v>33</v>
      </c>
      <c r="C73" s="14"/>
      <c r="D73" s="14"/>
      <c r="E73" s="14"/>
      <c r="F73" s="12" t="e">
        <f t="shared" si="0"/>
        <v>#DIV/0!</v>
      </c>
      <c r="G73" s="12" t="e">
        <f>D73/E73*100</f>
        <v>#DIV/0!</v>
      </c>
    </row>
    <row r="74" spans="1:7" ht="24" hidden="1">
      <c r="A74" s="8" t="s">
        <v>46</v>
      </c>
      <c r="B74" s="37"/>
      <c r="C74" s="14"/>
      <c r="D74" s="14"/>
      <c r="E74" s="14"/>
      <c r="F74" s="12" t="e">
        <f t="shared" si="0"/>
        <v>#DIV/0!</v>
      </c>
      <c r="G74" s="12" t="e">
        <f>D74/E74*100</f>
        <v>#DIV/0!</v>
      </c>
    </row>
    <row r="75" spans="1:7" ht="12.75" hidden="1">
      <c r="A75" s="8" t="s">
        <v>62</v>
      </c>
      <c r="B75" s="37"/>
      <c r="C75" s="14"/>
      <c r="D75" s="14"/>
      <c r="E75" s="14"/>
      <c r="F75" s="12" t="e">
        <f t="shared" si="0"/>
        <v>#DIV/0!</v>
      </c>
      <c r="G75" s="12" t="e">
        <f>D75/E75*100</f>
        <v>#DIV/0!</v>
      </c>
    </row>
    <row r="76" spans="1:7" ht="12.75">
      <c r="A76" s="28" t="s">
        <v>43</v>
      </c>
      <c r="B76" s="36" t="s">
        <v>65</v>
      </c>
      <c r="C76" s="15">
        <v>0</v>
      </c>
      <c r="D76" s="15">
        <v>0</v>
      </c>
      <c r="E76" s="15">
        <v>0</v>
      </c>
      <c r="F76" s="12"/>
      <c r="G76" s="12"/>
    </row>
    <row r="77" spans="1:7" s="17" customFormat="1" ht="19.5" customHeight="1">
      <c r="A77" s="45" t="s">
        <v>14</v>
      </c>
      <c r="B77" s="46"/>
      <c r="C77" s="38">
        <f>C51+C55+C56+C57+C61+C66+C67+C68+C76</f>
        <v>4165131</v>
      </c>
      <c r="D77" s="38">
        <f>D51+D55+D56+D57+D61+D66+D67+D68+D76</f>
        <v>1420677.97</v>
      </c>
      <c r="E77" s="38">
        <f>E51+E55+E56+E57+E61+E66+E67+E68+E76</f>
        <v>1232759.05</v>
      </c>
      <c r="F77" s="34">
        <f t="shared" si="0"/>
        <v>34.108842434967826</v>
      </c>
      <c r="G77" s="34">
        <f>D77/E77*100</f>
        <v>115.24376722279995</v>
      </c>
    </row>
    <row r="78" spans="1:7" ht="26.25" customHeight="1">
      <c r="A78" s="28" t="s">
        <v>34</v>
      </c>
      <c r="B78" s="29"/>
      <c r="C78" s="39">
        <f>C49-C77</f>
        <v>-59355</v>
      </c>
      <c r="D78" s="39">
        <f>D49-D77</f>
        <v>40540.189999999944</v>
      </c>
      <c r="E78" s="39">
        <f>E49-E77</f>
        <v>61704.409999999916</v>
      </c>
      <c r="F78" s="12"/>
      <c r="G78" s="12"/>
    </row>
    <row r="79" spans="3:5" ht="15.75" customHeight="1">
      <c r="C79" s="61"/>
      <c r="D79" s="61"/>
      <c r="E79" s="47"/>
    </row>
    <row r="80" spans="1:7" s="3" customFormat="1" ht="15.75" customHeight="1">
      <c r="A80" s="3" t="s">
        <v>81</v>
      </c>
      <c r="C80" s="4"/>
      <c r="D80" s="4"/>
      <c r="E80" s="60"/>
      <c r="F80" s="63" t="s">
        <v>80</v>
      </c>
      <c r="G80" s="63"/>
    </row>
    <row r="81" spans="3:5" ht="12.75">
      <c r="C81" s="61"/>
      <c r="D81" s="61"/>
      <c r="E81" s="47"/>
    </row>
    <row r="82" spans="3:5" ht="12.75">
      <c r="C82" s="47"/>
      <c r="D82" s="47"/>
      <c r="E82" s="47"/>
    </row>
    <row r="83" ht="12.75">
      <c r="A83" s="48"/>
    </row>
  </sheetData>
  <sheetProtection/>
  <mergeCells count="4">
    <mergeCell ref="C81:D81"/>
    <mergeCell ref="A1:G1"/>
    <mergeCell ref="C79:D79"/>
    <mergeCell ref="F80:G80"/>
  </mergeCells>
  <printOptions horizontalCentered="1"/>
  <pageMargins left="0.5905511811023623" right="0.1968503937007874" top="0.5905511811023623" bottom="0.1968503937007874" header="0.7480314960629921" footer="0.35433070866141736"/>
  <pageSetup fitToHeight="1" fitToWidth="1"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2018-05-07T05:49:31Z</cp:lastPrinted>
  <dcterms:created xsi:type="dcterms:W3CDTF">2006-03-13T07:15:44Z</dcterms:created>
  <dcterms:modified xsi:type="dcterms:W3CDTF">2018-07-09T05:44:41Z</dcterms:modified>
  <cp:category/>
  <cp:version/>
  <cp:contentType/>
  <cp:contentStatus/>
</cp:coreProperties>
</file>