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18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<sst xmlns="http://schemas.openxmlformats.org/spreadsheetml/2006/main" count="127" uniqueCount="127">
  <si>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</si>
  <si>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</si>
  <si>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</si>
  <si>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</si>
  <si>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</si>
  <si>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</si>
  <si>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</si>
  <si>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</si>
  <si>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</si>
  <si>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</si>
  <si>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</si>
  <si>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</si>
  <si>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</si>
  <si>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</si>
  <si>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</si>
  <si>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</si>
  <si>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</si>
  <si>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</si>
  <si>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</si>
  <si>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</si>
  <si>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</si>
  <si>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</si>
  <si>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</si>
  <si>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</si>
  <si>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</si>
  <si>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</si>
  <si>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</si>
  <si>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</si>
  <si>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</si>
  <si>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</si>
  <si>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</si>
  <si>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</si>
  <si>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</si>
  <si>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</si>
  <si>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</si>
  <si>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</si>
  <si>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</si>
  <si>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</si>
  <si>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</si>
  <si>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</si>
  <si>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</si>
  <si>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</si>
  <si>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</si>
  <si>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</si>
  <si>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</si>
  <si>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</si>
  <si>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</si>
  <si>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</si>
  <si>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</si>
  <si>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</si>
  <si>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</si>
  <si>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</si>
  <si>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</si>
  <si>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</si>
  <si>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</si>
  <si>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000 207 00000 00 0000 180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</si>
  <si>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</si>
  <si>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</si>
  <si>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</si>
  <si>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</si>
  <si>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</si>
  <si>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</si>
  <si>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</si>
  <si>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</si>
  <si>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</si>
  <si>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</si>
  <si>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</si>
  <si>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</si>
  <si>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</si>
  <si>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</si>
  <si>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</si>
  <si>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</si>
  <si>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</si>
  <si>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</si>
  <si>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</si>
  <si>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</si>
  <si>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</si>
  <si>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000 108 04020 01 4000 000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</si>
  <si>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</si>
  <si>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</si>
  <si>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</si>
  <si>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</si>
  <si>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993 202 15001 10 0000 151</t>
  </si>
  <si>
    <t>993 202 15002 10 0000 151</t>
  </si>
  <si>
    <t>993 202 29999 10 0000 151</t>
  </si>
  <si>
    <t>993 202 35118 10 0000 151</t>
  </si>
  <si>
    <t>993 202 30024 10 0000 151</t>
  </si>
  <si>
    <t>993 202 49999 10 0000 151</t>
  </si>
  <si>
    <t>993 2 02 25558 10 0000 151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</si>
  <si>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</si>
  <si>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</si>
  <si>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</si>
  <si>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</si>
  <si>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</si>
  <si>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</si>
  <si>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</si>
  <si>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</si>
  <si>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</si>
  <si>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</si>
  <si>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</si>
  <si>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</si>
  <si>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</si>
  <si>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</si>
  <si>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</si>
  <si>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</si>
  <si>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</si>
  <si>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</si>
  <si>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</si>
  <si>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</si>
  <si>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</si>
  <si>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</si>
  <si>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</si>
  <si>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</si>
  <si>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</si>
  <si>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Уточ.     план на 2018 г</t>
  </si>
  <si>
    <t xml:space="preserve">% исп. 2018к 2017 г. 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</si>
  <si>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</si>
  <si>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</si>
  <si>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</si>
  <si>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</si>
  <si>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</si>
  <si>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</si>
  <si>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</si>
  <si>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</si>
  <si>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>АНАЛИЗ ИСПОЛНЕНИЯ БЮДЖЕТА   АСАНОВСКОГО СЕЛЬСКОГО ПОСЕЛЕНИЯ НА 01.12.2018 г.</t>
  </si>
  <si>
    <t>Исполнено на 01.12.2018</t>
  </si>
  <si>
    <t>Исполнено на 01.12.2017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</si>
</sst>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6" fillId="30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6" fillId="30" borderId="11" xfId="53" applyNumberFormat="1" applyFont="1" applyFill="1" applyBorder="1" applyAlignment="1">
      <alignment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5" fillId="30" borderId="11" xfId="0" applyNumberFormat="1" applyFont="1" applyFill="1" applyBorder="1" applyAlignment="1">
      <alignment horizontal="center" vertical="center" wrapText="1" shrinkToFi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4" fontId="3" fillId="34" borderId="11" xfId="0" applyNumberFormat="1" applyFont="1" applyFill="1" applyBorder="1" applyAlignment="1">
      <alignment horizontal="right" vertical="center" wrapText="1"/>
    </xf>
    <xf numFmtId="164" fontId="3" fillId="3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wrapText="1"/>
    </xf>
    <xf numFmtId="49" fontId="6" fillId="30" borderId="17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22">
      <selection activeCell="G24" sqref="G24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1" t="s">
        <v>124</v>
      </c>
      <c r="B1" s="61"/>
      <c r="C1" s="61"/>
      <c r="D1" s="61"/>
      <c r="E1" s="61"/>
      <c r="F1" s="61"/>
      <c r="G1" s="61"/>
    </row>
    <row r="2" spans="6:7" ht="12.75">
      <c r="F2" s="62" t="s">
        <v>72</v>
      </c>
      <c r="G2" s="62"/>
    </row>
    <row r="3" spans="1:7" ht="47.25" customHeight="1">
      <c r="A3" s="4" t="s">
        <v>0</v>
      </c>
      <c r="B3" s="4" t="s">
        <v>22</v>
      </c>
      <c r="C3" s="5" t="s">
        <v>114</v>
      </c>
      <c r="D3" s="5" t="s">
        <v>125</v>
      </c>
      <c r="E3" s="5" t="s">
        <v>126</v>
      </c>
      <c r="F3" s="6" t="s">
        <v>35</v>
      </c>
      <c r="G3" s="6" t="s">
        <v>115</v>
      </c>
    </row>
    <row r="4" spans="1:7" ht="12" customHeight="1">
      <c r="A4" s="7" t="s">
        <v>1</v>
      </c>
      <c r="B4" s="7"/>
      <c r="C4" s="46">
        <f>C5+C21</f>
        <v>792314</v>
      </c>
      <c r="D4" s="46">
        <f>D5+D21</f>
        <v>753214.84</v>
      </c>
      <c r="E4" s="46">
        <f>E5+E21</f>
        <v>618904.63</v>
      </c>
      <c r="F4" s="47">
        <f aca="true" t="shared" si="0" ref="F4:F14">D4/C4*100</f>
        <v>95.06519384991303</v>
      </c>
      <c r="G4" s="47">
        <f aca="true" t="shared" si="1" ref="G4:G46">D4/E4*100</f>
        <v>121.7012773034191</v>
      </c>
    </row>
    <row r="5" spans="1:7" ht="16.5" customHeight="1">
      <c r="A5" s="8" t="s">
        <v>16</v>
      </c>
      <c r="B5" s="7"/>
      <c r="C5" s="46">
        <f>C6+C8+C13+C15+C20</f>
        <v>721710</v>
      </c>
      <c r="D5" s="46">
        <f>D6+D8+D13+D15+D20</f>
        <v>707347.4199999999</v>
      </c>
      <c r="E5" s="46">
        <f>E6+E8+E13+E15+E20</f>
        <v>567393.21</v>
      </c>
      <c r="F5" s="47">
        <f t="shared" si="0"/>
        <v>98.00992365354504</v>
      </c>
      <c r="G5" s="47">
        <f t="shared" si="1"/>
        <v>124.66617638938611</v>
      </c>
    </row>
    <row r="6" spans="1:7" ht="17.25" customHeight="1">
      <c r="A6" s="8" t="s">
        <v>2</v>
      </c>
      <c r="B6" s="7" t="s">
        <v>23</v>
      </c>
      <c r="C6" s="46">
        <f>C7</f>
        <v>63000</v>
      </c>
      <c r="D6" s="46">
        <f>D7</f>
        <v>58164.18</v>
      </c>
      <c r="E6" s="46">
        <f>E7</f>
        <v>53011.06</v>
      </c>
      <c r="F6" s="47">
        <f t="shared" si="0"/>
        <v>92.32409523809524</v>
      </c>
      <c r="G6" s="47">
        <f t="shared" si="1"/>
        <v>109.72083938710149</v>
      </c>
    </row>
    <row r="7" spans="1:7" ht="12.75">
      <c r="A7" s="9" t="s">
        <v>3</v>
      </c>
      <c r="B7" s="4" t="s">
        <v>40</v>
      </c>
      <c r="C7" s="48">
        <v>63000</v>
      </c>
      <c r="D7" s="48">
        <v>58164.18</v>
      </c>
      <c r="E7" s="48">
        <v>53011.06</v>
      </c>
      <c r="F7" s="47">
        <f t="shared" si="0"/>
        <v>92.32409523809524</v>
      </c>
      <c r="G7" s="47">
        <f t="shared" si="1"/>
        <v>109.72083938710149</v>
      </c>
    </row>
    <row r="8" spans="1:7" s="25" customFormat="1" ht="22.5" customHeight="1">
      <c r="A8" s="11" t="s">
        <v>70</v>
      </c>
      <c r="B8" s="7" t="s">
        <v>71</v>
      </c>
      <c r="C8" s="46">
        <f>C9+C10+C11+C12</f>
        <v>251910</v>
      </c>
      <c r="D8" s="46">
        <f>D9+D10+D11+D12</f>
        <v>243903.67999999996</v>
      </c>
      <c r="E8" s="46">
        <f>E9+E10+E11+E12</f>
        <v>223994.9</v>
      </c>
      <c r="F8" s="47">
        <f t="shared" si="0"/>
        <v>96.82175380096064</v>
      </c>
      <c r="G8" s="47">
        <f t="shared" si="1"/>
        <v>108.8880505761515</v>
      </c>
    </row>
    <row r="9" spans="1:7" ht="48.75" customHeight="1">
      <c r="A9" s="26" t="s">
        <v>66</v>
      </c>
      <c r="B9" s="59" t="s">
        <v>90</v>
      </c>
      <c r="C9" s="49">
        <v>99505</v>
      </c>
      <c r="D9" s="49">
        <v>108426.59</v>
      </c>
      <c r="E9" s="48">
        <v>91822.95</v>
      </c>
      <c r="F9" s="47">
        <f t="shared" si="0"/>
        <v>108.96597155921812</v>
      </c>
      <c r="G9" s="47">
        <f t="shared" si="1"/>
        <v>118.08223325432259</v>
      </c>
    </row>
    <row r="10" spans="1:7" ht="48.75" customHeight="1">
      <c r="A10" s="26" t="s">
        <v>67</v>
      </c>
      <c r="B10" s="59" t="s">
        <v>91</v>
      </c>
      <c r="C10" s="49">
        <v>1007</v>
      </c>
      <c r="D10" s="49">
        <v>1029.17</v>
      </c>
      <c r="E10" s="48">
        <v>937.85</v>
      </c>
      <c r="F10" s="47">
        <f t="shared" si="0"/>
        <v>102.20158887785502</v>
      </c>
      <c r="G10" s="47">
        <f t="shared" si="1"/>
        <v>109.73716479181105</v>
      </c>
    </row>
    <row r="11" spans="1:7" ht="48.75" customHeight="1">
      <c r="A11" s="26" t="s">
        <v>68</v>
      </c>
      <c r="B11" s="59" t="s">
        <v>92</v>
      </c>
      <c r="C11" s="49">
        <v>151398</v>
      </c>
      <c r="D11" s="49">
        <v>158637.9</v>
      </c>
      <c r="E11" s="48">
        <v>148960.76</v>
      </c>
      <c r="F11" s="47">
        <f t="shared" si="0"/>
        <v>104.78203146673006</v>
      </c>
      <c r="G11" s="47">
        <f t="shared" si="1"/>
        <v>106.49643570561804</v>
      </c>
    </row>
    <row r="12" spans="1:7" ht="48.75" customHeight="1">
      <c r="A12" s="26" t="s">
        <v>69</v>
      </c>
      <c r="B12" s="59" t="s">
        <v>93</v>
      </c>
      <c r="C12" s="49">
        <v>0</v>
      </c>
      <c r="D12" s="49">
        <v>-24189.98</v>
      </c>
      <c r="E12" s="48">
        <v>-17726.66</v>
      </c>
      <c r="F12" s="47">
        <v>0</v>
      </c>
      <c r="G12" s="47">
        <f t="shared" si="1"/>
        <v>136.4610140883844</v>
      </c>
    </row>
    <row r="13" spans="1:7" ht="18.75" customHeight="1">
      <c r="A13" s="27" t="s">
        <v>4</v>
      </c>
      <c r="B13" s="7" t="s">
        <v>24</v>
      </c>
      <c r="C13" s="46">
        <f>C14</f>
        <v>63000</v>
      </c>
      <c r="D13" s="46">
        <f>D14</f>
        <v>92238</v>
      </c>
      <c r="E13" s="46">
        <f>E14</f>
        <v>14775.37</v>
      </c>
      <c r="F13" s="47">
        <f t="shared" si="0"/>
        <v>146.40952380952382</v>
      </c>
      <c r="G13" s="47">
        <f t="shared" si="1"/>
        <v>624.2686308363174</v>
      </c>
    </row>
    <row r="14" spans="1:7" ht="13.5" customHeight="1">
      <c r="A14" s="28" t="s">
        <v>5</v>
      </c>
      <c r="B14" s="6" t="s">
        <v>41</v>
      </c>
      <c r="C14" s="49">
        <v>63000</v>
      </c>
      <c r="D14" s="49">
        <v>92238</v>
      </c>
      <c r="E14" s="48">
        <v>14775.37</v>
      </c>
      <c r="F14" s="47">
        <f t="shared" si="0"/>
        <v>146.40952380952382</v>
      </c>
      <c r="G14" s="47">
        <f t="shared" si="1"/>
        <v>624.2686308363174</v>
      </c>
    </row>
    <row r="15" spans="1:7" ht="21" customHeight="1">
      <c r="A15" s="29" t="s">
        <v>6</v>
      </c>
      <c r="B15" s="12" t="s">
        <v>25</v>
      </c>
      <c r="C15" s="46">
        <f>C16+C17</f>
        <v>343800</v>
      </c>
      <c r="D15" s="46">
        <f>D16+D17</f>
        <v>313041.56</v>
      </c>
      <c r="E15" s="46">
        <f>E16+E17</f>
        <v>275611.88</v>
      </c>
      <c r="F15" s="47">
        <f aca="true" t="shared" si="2" ref="F15:F44">D15/C15*100</f>
        <v>91.05339150668993</v>
      </c>
      <c r="G15" s="47">
        <f t="shared" si="1"/>
        <v>113.58057569942194</v>
      </c>
    </row>
    <row r="16" spans="1:7" ht="12.75">
      <c r="A16" s="34" t="s">
        <v>7</v>
      </c>
      <c r="B16" s="35" t="s">
        <v>26</v>
      </c>
      <c r="C16" s="50">
        <v>36800</v>
      </c>
      <c r="D16" s="49">
        <v>55219.83</v>
      </c>
      <c r="E16" s="48">
        <v>31460.58</v>
      </c>
      <c r="F16" s="47">
        <f t="shared" si="2"/>
        <v>150.05388586956522</v>
      </c>
      <c r="G16" s="47">
        <f t="shared" si="1"/>
        <v>175.52069923694987</v>
      </c>
    </row>
    <row r="17" spans="1:7" ht="14.25" customHeight="1">
      <c r="A17" s="29" t="s">
        <v>19</v>
      </c>
      <c r="B17" s="12" t="s">
        <v>27</v>
      </c>
      <c r="C17" s="46">
        <f>C18+C19</f>
        <v>307000</v>
      </c>
      <c r="D17" s="51">
        <f>D18+D19</f>
        <v>257821.72999999998</v>
      </c>
      <c r="E17" s="46">
        <f>E18+E19</f>
        <v>244151.3</v>
      </c>
      <c r="F17" s="47">
        <f t="shared" si="2"/>
        <v>83.98101954397393</v>
      </c>
      <c r="G17" s="47">
        <f t="shared" si="1"/>
        <v>105.5991633057043</v>
      </c>
    </row>
    <row r="18" spans="1:7" ht="24">
      <c r="A18" s="30" t="s">
        <v>73</v>
      </c>
      <c r="B18" s="6" t="s">
        <v>75</v>
      </c>
      <c r="C18" s="52">
        <v>37000</v>
      </c>
      <c r="D18" s="53">
        <v>66118.54</v>
      </c>
      <c r="E18" s="48">
        <v>53751</v>
      </c>
      <c r="F18" s="47">
        <f t="shared" si="2"/>
        <v>178.69875675675675</v>
      </c>
      <c r="G18" s="47">
        <f t="shared" si="1"/>
        <v>123.00894867072239</v>
      </c>
    </row>
    <row r="19" spans="1:7" ht="22.5" customHeight="1">
      <c r="A19" s="30" t="s">
        <v>74</v>
      </c>
      <c r="B19" s="6" t="s">
        <v>76</v>
      </c>
      <c r="C19" s="52">
        <v>270000</v>
      </c>
      <c r="D19" s="53">
        <v>191703.19</v>
      </c>
      <c r="E19" s="48">
        <v>190400.3</v>
      </c>
      <c r="F19" s="47">
        <f t="shared" si="2"/>
        <v>71.00118148148148</v>
      </c>
      <c r="G19" s="47">
        <f t="shared" si="1"/>
        <v>100.6842898881987</v>
      </c>
    </row>
    <row r="20" spans="1:7" s="25" customFormat="1" ht="12.75" hidden="1">
      <c r="A20" s="29" t="s">
        <v>47</v>
      </c>
      <c r="B20" s="12" t="s">
        <v>77</v>
      </c>
      <c r="C20" s="46">
        <v>0</v>
      </c>
      <c r="D20" s="46">
        <v>0</v>
      </c>
      <c r="E20" s="46"/>
      <c r="F20" s="47" t="e">
        <f t="shared" si="2"/>
        <v>#DIV/0!</v>
      </c>
      <c r="G20" s="47" t="e">
        <f t="shared" si="1"/>
        <v>#DIV/0!</v>
      </c>
    </row>
    <row r="21" spans="1:7" ht="16.5" customHeight="1">
      <c r="A21" s="36" t="s">
        <v>17</v>
      </c>
      <c r="B21" s="37"/>
      <c r="C21" s="46">
        <f>C22+C26+C31+C32+C29</f>
        <v>70604</v>
      </c>
      <c r="D21" s="46">
        <f>D22+D26+D31+D32+D29</f>
        <v>45867.42</v>
      </c>
      <c r="E21" s="46">
        <f>E22+E26+E31+E32+E29</f>
        <v>51511.420000000006</v>
      </c>
      <c r="F21" s="47">
        <f t="shared" si="2"/>
        <v>64.96433629822673</v>
      </c>
      <c r="G21" s="47">
        <f t="shared" si="1"/>
        <v>89.04320634142874</v>
      </c>
    </row>
    <row r="22" spans="1:7" ht="29.25" customHeight="1">
      <c r="A22" s="36" t="s">
        <v>95</v>
      </c>
      <c r="B22" s="37" t="s">
        <v>96</v>
      </c>
      <c r="C22" s="46">
        <f>C23+C24+C25</f>
        <v>70604</v>
      </c>
      <c r="D22" s="46">
        <f>D23+D24+D25</f>
        <v>46018.56</v>
      </c>
      <c r="E22" s="46">
        <f>E23+E24+E25</f>
        <v>51511.420000000006</v>
      </c>
      <c r="F22" s="47">
        <f t="shared" si="2"/>
        <v>65.17840348988726</v>
      </c>
      <c r="G22" s="47">
        <f t="shared" si="1"/>
        <v>89.33661700648126</v>
      </c>
    </row>
    <row r="23" spans="1:7" ht="48">
      <c r="A23" s="38" t="s">
        <v>97</v>
      </c>
      <c r="B23" s="39" t="s">
        <v>98</v>
      </c>
      <c r="C23" s="48">
        <v>61190</v>
      </c>
      <c r="D23" s="48">
        <v>36604.4</v>
      </c>
      <c r="E23" s="57">
        <v>47981.12</v>
      </c>
      <c r="F23" s="47">
        <f t="shared" si="2"/>
        <v>59.82088576564798</v>
      </c>
      <c r="G23" s="47">
        <f t="shared" si="1"/>
        <v>76.28917374167172</v>
      </c>
    </row>
    <row r="24" spans="1:7" ht="48">
      <c r="A24" s="38" t="s">
        <v>99</v>
      </c>
      <c r="B24" s="39" t="s">
        <v>100</v>
      </c>
      <c r="C24" s="54">
        <v>0</v>
      </c>
      <c r="D24" s="48">
        <v>0</v>
      </c>
      <c r="E24" s="57">
        <v>3530.3</v>
      </c>
      <c r="F24" s="47"/>
      <c r="G24" s="47">
        <f t="shared" si="1"/>
        <v>0</v>
      </c>
    </row>
    <row r="25" spans="1:7" ht="24">
      <c r="A25" s="38" t="s">
        <v>120</v>
      </c>
      <c r="B25" s="39" t="s">
        <v>121</v>
      </c>
      <c r="C25" s="54">
        <v>9414</v>
      </c>
      <c r="D25" s="48">
        <v>9414.16</v>
      </c>
      <c r="E25" s="57">
        <v>0</v>
      </c>
      <c r="F25" s="47">
        <f t="shared" si="2"/>
        <v>100.00169959634586</v>
      </c>
      <c r="G25" s="47"/>
    </row>
    <row r="26" spans="1:7" s="13" customFormat="1" ht="24" hidden="1">
      <c r="A26" s="36" t="s">
        <v>101</v>
      </c>
      <c r="B26" s="37" t="s">
        <v>102</v>
      </c>
      <c r="C26" s="46">
        <f>C27+C28</f>
        <v>0</v>
      </c>
      <c r="D26" s="46">
        <f>D27+D28</f>
        <v>0</v>
      </c>
      <c r="E26" s="46">
        <f>E27+E28</f>
        <v>0</v>
      </c>
      <c r="F26" s="47" t="e">
        <f t="shared" si="2"/>
        <v>#DIV/0!</v>
      </c>
      <c r="G26" s="47" t="e">
        <f t="shared" si="1"/>
        <v>#DIV/0!</v>
      </c>
    </row>
    <row r="27" spans="1:7" s="13" customFormat="1" ht="24" hidden="1">
      <c r="A27" s="38" t="s">
        <v>103</v>
      </c>
      <c r="B27" s="39" t="s">
        <v>104</v>
      </c>
      <c r="C27" s="48"/>
      <c r="D27" s="48"/>
      <c r="E27" s="48"/>
      <c r="F27" s="47" t="e">
        <f t="shared" si="2"/>
        <v>#DIV/0!</v>
      </c>
      <c r="G27" s="47" t="e">
        <f t="shared" si="1"/>
        <v>#DIV/0!</v>
      </c>
    </row>
    <row r="28" spans="1:7" s="13" customFormat="1" ht="12" hidden="1">
      <c r="A28" s="10" t="s">
        <v>78</v>
      </c>
      <c r="B28" s="40" t="s">
        <v>105</v>
      </c>
      <c r="C28" s="48"/>
      <c r="D28" s="48"/>
      <c r="E28" s="48"/>
      <c r="F28" s="47" t="e">
        <f t="shared" si="2"/>
        <v>#DIV/0!</v>
      </c>
      <c r="G28" s="47" t="e">
        <f t="shared" si="1"/>
        <v>#DIV/0!</v>
      </c>
    </row>
    <row r="29" spans="1:7" s="13" customFormat="1" ht="24" hidden="1">
      <c r="A29" s="11" t="s">
        <v>106</v>
      </c>
      <c r="B29" s="41" t="s">
        <v>107</v>
      </c>
      <c r="C29" s="46">
        <f>C30</f>
        <v>0</v>
      </c>
      <c r="D29" s="46">
        <f>D30</f>
        <v>0</v>
      </c>
      <c r="E29" s="46">
        <f>E30</f>
        <v>0</v>
      </c>
      <c r="F29" s="47" t="e">
        <f t="shared" si="2"/>
        <v>#DIV/0!</v>
      </c>
      <c r="G29" s="47" t="e">
        <f t="shared" si="1"/>
        <v>#DIV/0!</v>
      </c>
    </row>
    <row r="30" spans="1:7" s="13" customFormat="1" ht="60" hidden="1">
      <c r="A30" s="10" t="s">
        <v>94</v>
      </c>
      <c r="B30" s="40" t="s">
        <v>108</v>
      </c>
      <c r="C30" s="48"/>
      <c r="D30" s="48"/>
      <c r="E30" s="48"/>
      <c r="F30" s="47" t="e">
        <f t="shared" si="2"/>
        <v>#DIV/0!</v>
      </c>
      <c r="G30" s="47" t="e">
        <f t="shared" si="1"/>
        <v>#DIV/0!</v>
      </c>
    </row>
    <row r="31" spans="1:7" s="13" customFormat="1" ht="12" hidden="1">
      <c r="A31" s="11" t="s">
        <v>109</v>
      </c>
      <c r="B31" s="12" t="s">
        <v>110</v>
      </c>
      <c r="C31" s="48"/>
      <c r="D31" s="48"/>
      <c r="E31" s="48"/>
      <c r="F31" s="47" t="e">
        <f t="shared" si="2"/>
        <v>#DIV/0!</v>
      </c>
      <c r="G31" s="47" t="e">
        <f t="shared" si="1"/>
        <v>#DIV/0!</v>
      </c>
    </row>
    <row r="32" spans="1:7" s="14" customFormat="1" ht="12">
      <c r="A32" s="42" t="s">
        <v>111</v>
      </c>
      <c r="B32" s="43"/>
      <c r="C32" s="46">
        <f>C33+C34</f>
        <v>0</v>
      </c>
      <c r="D32" s="46">
        <f>D33+D34</f>
        <v>-151.14</v>
      </c>
      <c r="E32" s="46">
        <f>E33+E34</f>
        <v>0</v>
      </c>
      <c r="F32" s="47"/>
      <c r="G32" s="47"/>
    </row>
    <row r="33" spans="1:7" s="14" customFormat="1" ht="16.5" customHeight="1">
      <c r="A33" s="44" t="s">
        <v>116</v>
      </c>
      <c r="B33" s="45" t="s">
        <v>117</v>
      </c>
      <c r="C33" s="48">
        <v>0</v>
      </c>
      <c r="D33" s="48">
        <v>-151.14</v>
      </c>
      <c r="E33" s="48">
        <v>0</v>
      </c>
      <c r="F33" s="47"/>
      <c r="G33" s="47"/>
    </row>
    <row r="34" spans="1:7" ht="12.75" hidden="1">
      <c r="A34" s="10" t="s">
        <v>118</v>
      </c>
      <c r="B34" s="6" t="s">
        <v>119</v>
      </c>
      <c r="C34" s="48">
        <v>0</v>
      </c>
      <c r="D34" s="48">
        <v>0</v>
      </c>
      <c r="E34" s="48">
        <v>0</v>
      </c>
      <c r="F34" s="47" t="e">
        <f t="shared" si="2"/>
        <v>#DIV/0!</v>
      </c>
      <c r="G34" s="47" t="e">
        <f t="shared" si="1"/>
        <v>#DIV/0!</v>
      </c>
    </row>
    <row r="35" spans="1:7" ht="15" customHeight="1">
      <c r="A35" s="11" t="s">
        <v>8</v>
      </c>
      <c r="B35" s="12" t="s">
        <v>28</v>
      </c>
      <c r="C35" s="46">
        <f>C36+C37+C38+C40+C41+C42+C44+C39+C43</f>
        <v>2361180</v>
      </c>
      <c r="D35" s="46">
        <f>D36+D37+D38+D40+D41+D42+D44+D39+D43</f>
        <v>2078432</v>
      </c>
      <c r="E35" s="46">
        <f>E36+E37+E38+E40+E41+E42+E44+E43</f>
        <v>1927395</v>
      </c>
      <c r="F35" s="47">
        <f t="shared" si="2"/>
        <v>88.0251399723867</v>
      </c>
      <c r="G35" s="47">
        <f t="shared" si="1"/>
        <v>107.83632830841627</v>
      </c>
    </row>
    <row r="36" spans="1:7" ht="12.75">
      <c r="A36" s="10" t="s">
        <v>112</v>
      </c>
      <c r="B36" s="6" t="s">
        <v>82</v>
      </c>
      <c r="C36" s="49">
        <v>868370</v>
      </c>
      <c r="D36" s="49">
        <v>795559</v>
      </c>
      <c r="E36" s="48">
        <v>668610</v>
      </c>
      <c r="F36" s="47">
        <f t="shared" si="2"/>
        <v>91.6152101062911</v>
      </c>
      <c r="G36" s="47">
        <f t="shared" si="1"/>
        <v>118.98700288658561</v>
      </c>
    </row>
    <row r="37" spans="1:7" ht="22.5" customHeight="1">
      <c r="A37" s="10" t="s">
        <v>43</v>
      </c>
      <c r="B37" s="6" t="s">
        <v>83</v>
      </c>
      <c r="C37" s="49">
        <v>558092</v>
      </c>
      <c r="D37" s="49">
        <v>456092</v>
      </c>
      <c r="E37" s="48">
        <v>420000</v>
      </c>
      <c r="F37" s="47">
        <f t="shared" si="2"/>
        <v>81.7234434466002</v>
      </c>
      <c r="G37" s="47">
        <f t="shared" si="1"/>
        <v>108.59333333333335</v>
      </c>
    </row>
    <row r="38" spans="1:7" ht="48">
      <c r="A38" s="10" t="s">
        <v>113</v>
      </c>
      <c r="B38" s="6" t="s">
        <v>88</v>
      </c>
      <c r="C38" s="48">
        <v>0</v>
      </c>
      <c r="D38" s="48">
        <v>0</v>
      </c>
      <c r="E38" s="48">
        <v>500000</v>
      </c>
      <c r="F38" s="47"/>
      <c r="G38" s="47">
        <f t="shared" si="1"/>
        <v>0</v>
      </c>
    </row>
    <row r="39" spans="1:7" ht="28.5" customHeight="1">
      <c r="A39" s="38" t="s">
        <v>122</v>
      </c>
      <c r="B39" s="39" t="s">
        <v>123</v>
      </c>
      <c r="C39" s="60">
        <v>495000</v>
      </c>
      <c r="D39" s="48">
        <v>413325</v>
      </c>
      <c r="E39" s="48">
        <v>0</v>
      </c>
      <c r="F39" s="47">
        <f t="shared" si="2"/>
        <v>83.5</v>
      </c>
      <c r="G39" s="47"/>
    </row>
    <row r="40" spans="1:7" ht="28.5" customHeight="1">
      <c r="A40" s="10" t="s">
        <v>46</v>
      </c>
      <c r="B40" s="6" t="s">
        <v>84</v>
      </c>
      <c r="C40" s="49">
        <v>254568</v>
      </c>
      <c r="D40" s="48">
        <v>204451</v>
      </c>
      <c r="E40" s="48">
        <v>118506</v>
      </c>
      <c r="F40" s="47">
        <f t="shared" si="2"/>
        <v>80.31292228402627</v>
      </c>
      <c r="G40" s="47">
        <f t="shared" si="1"/>
        <v>172.5237540715238</v>
      </c>
    </row>
    <row r="41" spans="1:7" ht="19.5" customHeight="1">
      <c r="A41" s="10" t="s">
        <v>48</v>
      </c>
      <c r="B41" s="6" t="s">
        <v>85</v>
      </c>
      <c r="C41" s="49">
        <v>81950</v>
      </c>
      <c r="D41" s="49">
        <v>81950</v>
      </c>
      <c r="E41" s="48">
        <v>61679</v>
      </c>
      <c r="F41" s="47">
        <f t="shared" si="2"/>
        <v>100</v>
      </c>
      <c r="G41" s="47">
        <f t="shared" si="1"/>
        <v>132.86531882812628</v>
      </c>
    </row>
    <row r="42" spans="1:7" ht="18" customHeight="1">
      <c r="A42" s="10" t="s">
        <v>79</v>
      </c>
      <c r="B42" s="6" t="s">
        <v>86</v>
      </c>
      <c r="C42" s="48">
        <v>0</v>
      </c>
      <c r="D42" s="48">
        <v>0</v>
      </c>
      <c r="E42" s="48">
        <v>100</v>
      </c>
      <c r="F42" s="47"/>
      <c r="G42" s="47">
        <f t="shared" si="1"/>
        <v>0</v>
      </c>
    </row>
    <row r="43" spans="1:7" ht="18.75" customHeight="1">
      <c r="A43" s="10" t="s">
        <v>49</v>
      </c>
      <c r="B43" s="6" t="s">
        <v>87</v>
      </c>
      <c r="C43" s="48">
        <v>5000</v>
      </c>
      <c r="D43" s="48">
        <v>5000</v>
      </c>
      <c r="E43" s="48">
        <v>0</v>
      </c>
      <c r="F43" s="47">
        <f t="shared" si="2"/>
        <v>100</v>
      </c>
      <c r="G43" s="47"/>
    </row>
    <row r="44" spans="1:7" ht="25.5" customHeight="1">
      <c r="A44" s="11" t="s">
        <v>54</v>
      </c>
      <c r="B44" s="12" t="s">
        <v>55</v>
      </c>
      <c r="C44" s="46">
        <f>C45</f>
        <v>98200</v>
      </c>
      <c r="D44" s="46">
        <f>D45</f>
        <v>122055</v>
      </c>
      <c r="E44" s="46">
        <f>E45</f>
        <v>158500</v>
      </c>
      <c r="F44" s="47">
        <f t="shared" si="2"/>
        <v>124.29226069246435</v>
      </c>
      <c r="G44" s="47">
        <f t="shared" si="1"/>
        <v>77.00630914826499</v>
      </c>
    </row>
    <row r="45" spans="1:7" ht="23.25" customHeight="1">
      <c r="A45" s="10" t="s">
        <v>56</v>
      </c>
      <c r="B45" s="6" t="s">
        <v>89</v>
      </c>
      <c r="C45" s="48">
        <v>98200</v>
      </c>
      <c r="D45" s="48">
        <v>122055</v>
      </c>
      <c r="E45" s="48">
        <v>158500</v>
      </c>
      <c r="F45" s="47">
        <f>D45/C45*100</f>
        <v>124.29226069246435</v>
      </c>
      <c r="G45" s="47">
        <f t="shared" si="1"/>
        <v>77.00630914826499</v>
      </c>
    </row>
    <row r="46" spans="1:7" ht="24" hidden="1">
      <c r="A46" s="11" t="s">
        <v>9</v>
      </c>
      <c r="B46" s="12" t="s">
        <v>29</v>
      </c>
      <c r="C46" s="46"/>
      <c r="D46" s="46"/>
      <c r="E46" s="46"/>
      <c r="F46" s="47" t="e">
        <f>D46/C46*100</f>
        <v>#DIV/0!</v>
      </c>
      <c r="G46" s="47" t="e">
        <f t="shared" si="1"/>
        <v>#DIV/0!</v>
      </c>
    </row>
    <row r="47" spans="1:7" s="33" customFormat="1" ht="17.25" customHeight="1">
      <c r="A47" s="31" t="s">
        <v>10</v>
      </c>
      <c r="B47" s="32"/>
      <c r="C47" s="55">
        <f>C4+C35+C46</f>
        <v>3153494</v>
      </c>
      <c r="D47" s="55">
        <f>D4+D35+D46</f>
        <v>2831646.84</v>
      </c>
      <c r="E47" s="55">
        <f>E35+E4</f>
        <v>2546299.63</v>
      </c>
      <c r="F47" s="56">
        <f>D47/C47*100</f>
        <v>89.79395045622411</v>
      </c>
      <c r="G47" s="56">
        <f>D47/E47*100</f>
        <v>111.20634848460469</v>
      </c>
    </row>
    <row r="48" spans="1:7" ht="15" customHeight="1">
      <c r="A48" s="12" t="s">
        <v>11</v>
      </c>
      <c r="B48" s="12"/>
      <c r="C48" s="46"/>
      <c r="D48" s="46"/>
      <c r="E48" s="46"/>
      <c r="F48" s="47"/>
      <c r="G48" s="47"/>
    </row>
    <row r="49" spans="1:7" ht="14.25" customHeight="1">
      <c r="A49" s="11" t="s">
        <v>12</v>
      </c>
      <c r="B49" s="16" t="s">
        <v>53</v>
      </c>
      <c r="C49" s="46">
        <v>1037769</v>
      </c>
      <c r="D49" s="46">
        <v>927442.72</v>
      </c>
      <c r="E49" s="46">
        <v>846350.35</v>
      </c>
      <c r="F49" s="47">
        <f aca="true" t="shared" si="3" ref="F49:F55">D49/C49*100</f>
        <v>89.36889808811016</v>
      </c>
      <c r="G49" s="47">
        <f aca="true" t="shared" si="4" ref="G49:G66">D49/E49*100</f>
        <v>109.58141861700655</v>
      </c>
    </row>
    <row r="50" spans="1:7" ht="12.75">
      <c r="A50" s="10" t="s">
        <v>13</v>
      </c>
      <c r="B50" s="6">
        <v>211.213</v>
      </c>
      <c r="C50" s="48">
        <v>871993</v>
      </c>
      <c r="D50" s="48">
        <v>826204.94</v>
      </c>
      <c r="E50" s="48">
        <v>759168.22</v>
      </c>
      <c r="F50" s="47">
        <f t="shared" si="3"/>
        <v>94.74903353581966</v>
      </c>
      <c r="G50" s="47">
        <f t="shared" si="4"/>
        <v>108.83028533517907</v>
      </c>
    </row>
    <row r="51" spans="1:7" ht="12.75">
      <c r="A51" s="10" t="s">
        <v>20</v>
      </c>
      <c r="B51" s="6">
        <v>223</v>
      </c>
      <c r="C51" s="48">
        <v>70000</v>
      </c>
      <c r="D51" s="48">
        <v>33489.27</v>
      </c>
      <c r="E51" s="48">
        <v>26758.3</v>
      </c>
      <c r="F51" s="47">
        <f t="shared" si="3"/>
        <v>47.84181428571428</v>
      </c>
      <c r="G51" s="47">
        <f t="shared" si="4"/>
        <v>125.15469966328203</v>
      </c>
    </row>
    <row r="52" spans="1:7" ht="12.75">
      <c r="A52" s="10" t="s">
        <v>14</v>
      </c>
      <c r="B52" s="6"/>
      <c r="C52" s="48">
        <f>C49-C50-C51</f>
        <v>95776</v>
      </c>
      <c r="D52" s="48">
        <f>D49-D50-D51</f>
        <v>67748.51000000004</v>
      </c>
      <c r="E52" s="48">
        <f>E49-E50-E51</f>
        <v>60423.83</v>
      </c>
      <c r="F52" s="47">
        <f t="shared" si="3"/>
        <v>70.7364162211828</v>
      </c>
      <c r="G52" s="47">
        <f t="shared" si="4"/>
        <v>112.1221710043869</v>
      </c>
    </row>
    <row r="53" spans="1:7" ht="12.75">
      <c r="A53" s="11" t="s">
        <v>21</v>
      </c>
      <c r="B53" s="16" t="s">
        <v>36</v>
      </c>
      <c r="C53" s="46">
        <v>81950</v>
      </c>
      <c r="D53" s="46">
        <v>69820.69</v>
      </c>
      <c r="E53" s="46">
        <v>61040.91</v>
      </c>
      <c r="F53" s="47">
        <f t="shared" si="3"/>
        <v>85.19913361805979</v>
      </c>
      <c r="G53" s="47">
        <f t="shared" si="4"/>
        <v>114.38343563357753</v>
      </c>
    </row>
    <row r="54" spans="1:7" ht="15" customHeight="1" hidden="1">
      <c r="A54" s="11" t="s">
        <v>30</v>
      </c>
      <c r="B54" s="16" t="s">
        <v>31</v>
      </c>
      <c r="C54" s="46">
        <v>0</v>
      </c>
      <c r="D54" s="46">
        <v>0</v>
      </c>
      <c r="E54" s="46">
        <v>0</v>
      </c>
      <c r="F54" s="47" t="e">
        <f t="shared" si="3"/>
        <v>#DIV/0!</v>
      </c>
      <c r="G54" s="47" t="e">
        <f t="shared" si="4"/>
        <v>#DIV/0!</v>
      </c>
    </row>
    <row r="55" spans="1:7" ht="11.25" customHeight="1">
      <c r="A55" s="11" t="s">
        <v>61</v>
      </c>
      <c r="B55" s="16" t="s">
        <v>62</v>
      </c>
      <c r="C55" s="46">
        <f>C57+C58+C56</f>
        <v>498153</v>
      </c>
      <c r="D55" s="46">
        <f>D57+D58+D56</f>
        <v>448036</v>
      </c>
      <c r="E55" s="46">
        <f>E57+E58+E56</f>
        <v>475206</v>
      </c>
      <c r="F55" s="47">
        <f t="shared" si="3"/>
        <v>89.93943627760949</v>
      </c>
      <c r="G55" s="47">
        <f t="shared" si="4"/>
        <v>94.28247959832157</v>
      </c>
    </row>
    <row r="56" spans="1:7" ht="12.75" customHeight="1" hidden="1">
      <c r="A56" s="10" t="s">
        <v>80</v>
      </c>
      <c r="B56" s="15" t="s">
        <v>81</v>
      </c>
      <c r="C56" s="48"/>
      <c r="D56" s="48"/>
      <c r="E56" s="57"/>
      <c r="F56" s="47"/>
      <c r="G56" s="47" t="e">
        <f t="shared" si="4"/>
        <v>#DIV/0!</v>
      </c>
    </row>
    <row r="57" spans="1:7" ht="16.5" customHeight="1">
      <c r="A57" s="10" t="s">
        <v>59</v>
      </c>
      <c r="B57" s="15" t="s">
        <v>58</v>
      </c>
      <c r="C57" s="48">
        <v>438153</v>
      </c>
      <c r="D57" s="48">
        <v>388036</v>
      </c>
      <c r="E57" s="48">
        <v>445206</v>
      </c>
      <c r="F57" s="47">
        <f aca="true" t="shared" si="5" ref="F57:F66">D57/C57*100</f>
        <v>88.5617581073278</v>
      </c>
      <c r="G57" s="47">
        <f t="shared" si="4"/>
        <v>87.15875347591901</v>
      </c>
    </row>
    <row r="58" spans="1:7" ht="12.75">
      <c r="A58" s="10" t="s">
        <v>45</v>
      </c>
      <c r="B58" s="15" t="s">
        <v>44</v>
      </c>
      <c r="C58" s="48">
        <v>60000</v>
      </c>
      <c r="D58" s="48">
        <v>60000</v>
      </c>
      <c r="E58" s="48">
        <v>30000</v>
      </c>
      <c r="F58" s="47">
        <f t="shared" si="5"/>
        <v>100</v>
      </c>
      <c r="G58" s="47">
        <f t="shared" si="4"/>
        <v>200</v>
      </c>
    </row>
    <row r="59" spans="1:7" ht="12.75">
      <c r="A59" s="11" t="s">
        <v>51</v>
      </c>
      <c r="B59" s="16" t="s">
        <v>50</v>
      </c>
      <c r="C59" s="46">
        <f>C60+C61</f>
        <v>521054</v>
      </c>
      <c r="D59" s="46">
        <f>D60+D61</f>
        <v>241732.93</v>
      </c>
      <c r="E59" s="46">
        <f>E60+E61</f>
        <v>145219.84</v>
      </c>
      <c r="F59" s="47">
        <f t="shared" si="5"/>
        <v>46.39306674548127</v>
      </c>
      <c r="G59" s="47">
        <f t="shared" si="4"/>
        <v>166.45998921359507</v>
      </c>
    </row>
    <row r="60" spans="1:7" ht="12.75">
      <c r="A60" s="10" t="s">
        <v>37</v>
      </c>
      <c r="B60" s="15" t="s">
        <v>32</v>
      </c>
      <c r="C60" s="48">
        <v>54000</v>
      </c>
      <c r="D60" s="48">
        <v>17000</v>
      </c>
      <c r="E60" s="48">
        <v>24172</v>
      </c>
      <c r="F60" s="47">
        <f t="shared" si="5"/>
        <v>31.48148148148148</v>
      </c>
      <c r="G60" s="47">
        <f t="shared" si="4"/>
        <v>70.32930663577693</v>
      </c>
    </row>
    <row r="61" spans="1:7" ht="12.75">
      <c r="A61" s="10" t="s">
        <v>63</v>
      </c>
      <c r="B61" s="15" t="s">
        <v>64</v>
      </c>
      <c r="C61" s="48">
        <v>467054</v>
      </c>
      <c r="D61" s="48">
        <v>224732.93</v>
      </c>
      <c r="E61" s="48">
        <v>121047.84</v>
      </c>
      <c r="F61" s="47">
        <f t="shared" si="5"/>
        <v>48.11711921961914</v>
      </c>
      <c r="G61" s="47">
        <f t="shared" si="4"/>
        <v>185.65629093422896</v>
      </c>
    </row>
    <row r="62" spans="1:7" ht="15" customHeight="1">
      <c r="A62" s="11" t="s">
        <v>18</v>
      </c>
      <c r="B62" s="16" t="s">
        <v>33</v>
      </c>
      <c r="C62" s="46">
        <v>540668</v>
      </c>
      <c r="D62" s="46">
        <v>532595.64</v>
      </c>
      <c r="E62" s="46">
        <v>944941.69</v>
      </c>
      <c r="F62" s="47">
        <f t="shared" si="5"/>
        <v>98.50696545754512</v>
      </c>
      <c r="G62" s="47">
        <f t="shared" si="4"/>
        <v>56.362804777932915</v>
      </c>
    </row>
    <row r="63" spans="1:7" ht="16.5" customHeight="1">
      <c r="A63" s="11" t="s">
        <v>38</v>
      </c>
      <c r="B63" s="16" t="s">
        <v>52</v>
      </c>
      <c r="C63" s="46">
        <v>3000</v>
      </c>
      <c r="D63" s="46">
        <v>3000</v>
      </c>
      <c r="E63" s="46">
        <v>3000</v>
      </c>
      <c r="F63" s="47">
        <f t="shared" si="5"/>
        <v>100</v>
      </c>
      <c r="G63" s="47">
        <f t="shared" si="4"/>
        <v>100</v>
      </c>
    </row>
    <row r="64" spans="1:7" ht="12.75" customHeight="1" hidden="1">
      <c r="A64" s="11" t="s">
        <v>42</v>
      </c>
      <c r="B64" s="12">
        <v>1003</v>
      </c>
      <c r="C64" s="46"/>
      <c r="D64" s="46"/>
      <c r="E64" s="46"/>
      <c r="F64" s="47" t="e">
        <f t="shared" si="5"/>
        <v>#DIV/0!</v>
      </c>
      <c r="G64" s="47" t="e">
        <f t="shared" si="4"/>
        <v>#DIV/0!</v>
      </c>
    </row>
    <row r="65" spans="1:7" ht="15.75" customHeight="1">
      <c r="A65" s="11" t="s">
        <v>39</v>
      </c>
      <c r="B65" s="16" t="s">
        <v>57</v>
      </c>
      <c r="C65" s="46">
        <v>503000</v>
      </c>
      <c r="D65" s="46">
        <v>418325</v>
      </c>
      <c r="E65" s="46">
        <v>0</v>
      </c>
      <c r="F65" s="47">
        <f t="shared" si="5"/>
        <v>83.16600397614314</v>
      </c>
      <c r="G65" s="47"/>
    </row>
    <row r="66" spans="1:7" s="33" customFormat="1" ht="15.75" customHeight="1">
      <c r="A66" s="31" t="s">
        <v>15</v>
      </c>
      <c r="B66" s="32"/>
      <c r="C66" s="55">
        <f>C49+C53+C54+C55+C59+C62+C63+C64+C65</f>
        <v>3185594</v>
      </c>
      <c r="D66" s="55">
        <f>D49+D53+D54+D55+D59+D62+D63+D64+D65</f>
        <v>2640952.98</v>
      </c>
      <c r="E66" s="55">
        <f>E49+E53+E54+E55+E59+E62+E63+E64+E65</f>
        <v>2475758.79</v>
      </c>
      <c r="F66" s="56">
        <f t="shared" si="5"/>
        <v>82.90299956617197</v>
      </c>
      <c r="G66" s="56">
        <f t="shared" si="4"/>
        <v>106.67246707018658</v>
      </c>
    </row>
    <row r="67" spans="1:7" ht="24.75" customHeight="1">
      <c r="A67" s="11" t="s">
        <v>34</v>
      </c>
      <c r="B67" s="12"/>
      <c r="C67" s="46">
        <f>C47-C66</f>
        <v>-32100</v>
      </c>
      <c r="D67" s="46">
        <f>D47-D66</f>
        <v>190693.85999999987</v>
      </c>
      <c r="E67" s="46">
        <f>E47-E66</f>
        <v>70540.83999999985</v>
      </c>
      <c r="F67" s="47"/>
      <c r="G67" s="47"/>
    </row>
    <row r="68" spans="1:6" ht="15.75" customHeight="1">
      <c r="A68" s="17"/>
      <c r="B68" s="18"/>
      <c r="C68" s="19"/>
      <c r="D68" s="19"/>
      <c r="E68" s="19"/>
      <c r="F68" s="20"/>
    </row>
    <row r="69" spans="1:7" ht="15.75">
      <c r="A69" s="21" t="s">
        <v>60</v>
      </c>
      <c r="B69" s="21"/>
      <c r="C69" s="22"/>
      <c r="D69" s="22"/>
      <c r="E69" s="58"/>
      <c r="F69" s="21" t="s">
        <v>65</v>
      </c>
      <c r="G69" s="21"/>
    </row>
    <row r="70" spans="3:5" ht="12.75">
      <c r="C70" s="23"/>
      <c r="D70" s="23"/>
      <c r="E70" s="24"/>
    </row>
    <row r="71" spans="3:5" ht="12.75">
      <c r="C71" s="24"/>
      <c r="D71" s="24"/>
      <c r="E71" s="24"/>
    </row>
    <row r="72" spans="3:5" ht="12.75">
      <c r="C72" s="24"/>
      <c r="D72" s="24"/>
      <c r="E72" s="24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2018-10-03T07:49:18Z</cp:lastPrinted>
  <dcterms:created xsi:type="dcterms:W3CDTF">2006-03-13T07:15:44Z</dcterms:created>
  <dcterms:modified xsi:type="dcterms:W3CDTF">2018-12-06T07:27:30Z</dcterms:modified>
  <cp:category/>
  <cp:version/>
  <cp:contentType/>
  <cp:contentStatus/>
</cp:coreProperties>
</file>