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7.2018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<sst xmlns="http://schemas.openxmlformats.org/spreadsheetml/2006/main" count="125" uniqueCount="125">
  <si>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</si>
  <si>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</si>
  <si>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</si>
  <si>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</si>
  <si>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</si>
  <si>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</si>
  <si>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</si>
  <si>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</si>
  <si>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</si>
  <si>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</si>
  <si>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</si>
  <si>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</si>
  <si>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</si>
  <si>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</si>
  <si>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</si>
  <si>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</si>
  <si>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</si>
  <si>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</si>
  <si>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</si>
  <si>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</si>
  <si>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</si>
  <si>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</si>
  <si>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</si>
  <si>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</si>
  <si>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</si>
  <si>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</si>
  <si>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</si>
  <si>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</si>
  <si>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</si>
  <si>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</si>
  <si>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</si>
  <si>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</si>
  <si>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</si>
  <si>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</si>
  <si>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</si>
  <si>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</si>
  <si>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</si>
  <si>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</si>
  <si>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</si>
  <si>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</si>
  <si>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</si>
  <si>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</si>
  <si>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</si>
  <si>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</si>
  <si>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</si>
  <si>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</si>
  <si>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</si>
  <si>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</si>
  <si>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</si>
  <si>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</si>
  <si>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</si>
  <si>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</si>
  <si>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</si>
  <si>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</si>
  <si>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</si>
  <si>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000 207 00000 00 0000 180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</si>
  <si>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</si>
  <si>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</si>
  <si>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</si>
  <si>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</si>
  <si>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</si>
  <si>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</si>
  <si>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</si>
  <si>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</si>
  <si>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</si>
  <si>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</si>
  <si>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</si>
  <si>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</si>
  <si>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</si>
  <si>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</si>
  <si>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</si>
  <si>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</si>
  <si>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</si>
  <si>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</si>
  <si>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</si>
  <si>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</si>
  <si>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</si>
  <si>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000 108 04020 01 4000 000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</si>
  <si>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</si>
  <si>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</si>
  <si>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</si>
  <si>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</si>
  <si>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993 202 15001 10 0000 151</t>
  </si>
  <si>
    <t>993 202 15002 10 0000 151</t>
  </si>
  <si>
    <t>993 202 29999 10 0000 151</t>
  </si>
  <si>
    <t>993 202 35118 10 0000 151</t>
  </si>
  <si>
    <t>993 202 30024 10 0000 151</t>
  </si>
  <si>
    <t>993 202 49999 10 0000 151</t>
  </si>
  <si>
    <t>993 2 02 25558 10 0000 151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</si>
  <si>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</si>
  <si>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</si>
  <si>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</si>
  <si>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</si>
  <si>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</si>
  <si>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</si>
  <si>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</si>
  <si>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</si>
  <si>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</si>
  <si>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</si>
  <si>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</si>
  <si>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</si>
  <si>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</si>
  <si>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</si>
  <si>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</si>
  <si>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</si>
  <si>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</si>
  <si>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</si>
  <si>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</si>
  <si>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</si>
  <si>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</si>
  <si>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</si>
  <si>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</si>
  <si>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</si>
  <si>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</si>
  <si>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Уточ.     план на 2018 г</t>
  </si>
  <si>
    <t xml:space="preserve">% исп. 2018к 2017 г. 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</si>
  <si>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</si>
  <si>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</si>
  <si>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</si>
  <si>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</si>
  <si>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</si>
  <si>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</si>
  <si>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АНАЛИЗ ИСПОЛНЕНИЯ БЮДЖЕТА   АСАНОВСКОГО СЕЛЬСКОГО ПОСЕЛЕНИЯ НА 01.07.2018 г.</t>
  </si>
  <si>
    <t>Исполнено на 01.07.2017</t>
  </si>
  <si>
    <t>Исполнено на 01.07.2018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</si>
</sst>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/>
    </xf>
    <xf numFmtId="0" fontId="6" fillId="30" borderId="11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6" fillId="30" borderId="11" xfId="53" applyNumberFormat="1" applyFont="1" applyFill="1" applyBorder="1" applyAlignment="1">
      <alignment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vertical="center" wrapText="1"/>
    </xf>
    <xf numFmtId="0" fontId="5" fillId="30" borderId="11" xfId="0" applyFont="1" applyFill="1" applyBorder="1" applyAlignment="1">
      <alignment horizontal="left" vertical="center" wrapText="1"/>
    </xf>
    <xf numFmtId="49" fontId="5" fillId="30" borderId="11" xfId="0" applyNumberFormat="1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4" fontId="3" fillId="34" borderId="11" xfId="0" applyNumberFormat="1" applyFont="1" applyFill="1" applyBorder="1" applyAlignment="1">
      <alignment horizontal="right" vertical="center" wrapText="1"/>
    </xf>
    <xf numFmtId="164" fontId="3" fillId="3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center" wrapText="1"/>
    </xf>
    <xf numFmtId="49" fontId="6" fillId="30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5">
      <selection activeCell="G21" sqref="G21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3.875" style="2" customWidth="1"/>
    <col min="7" max="7" width="11.125" style="2" customWidth="1"/>
    <col min="8" max="16384" width="9.125" style="1" customWidth="1"/>
  </cols>
  <sheetData>
    <row r="1" spans="1:7" ht="16.5" customHeight="1">
      <c r="A1" s="60" t="s">
        <v>122</v>
      </c>
      <c r="B1" s="60"/>
      <c r="C1" s="60"/>
      <c r="D1" s="60"/>
      <c r="E1" s="60"/>
      <c r="F1" s="60"/>
      <c r="G1" s="60"/>
    </row>
    <row r="2" spans="6:7" ht="12.75">
      <c r="F2" s="61" t="s">
        <v>72</v>
      </c>
      <c r="G2" s="61"/>
    </row>
    <row r="3" spans="1:7" ht="47.25" customHeight="1">
      <c r="A3" s="4" t="s">
        <v>0</v>
      </c>
      <c r="B3" s="4" t="s">
        <v>22</v>
      </c>
      <c r="C3" s="5" t="s">
        <v>114</v>
      </c>
      <c r="D3" s="5" t="s">
        <v>124</v>
      </c>
      <c r="E3" s="5" t="s">
        <v>123</v>
      </c>
      <c r="F3" s="6" t="s">
        <v>35</v>
      </c>
      <c r="G3" s="6" t="s">
        <v>115</v>
      </c>
    </row>
    <row r="4" spans="1:7" ht="12" customHeight="1">
      <c r="A4" s="7" t="s">
        <v>1</v>
      </c>
      <c r="B4" s="7"/>
      <c r="C4" s="46">
        <f>C5+C21</f>
        <v>792314</v>
      </c>
      <c r="D4" s="46">
        <f>D5+D21</f>
        <v>281134.97000000003</v>
      </c>
      <c r="E4" s="46">
        <f>E5+E21</f>
        <v>199884.47999999998</v>
      </c>
      <c r="F4" s="47">
        <f aca="true" t="shared" si="0" ref="F4:F14">D4/C4*100</f>
        <v>35.48277198181529</v>
      </c>
      <c r="G4" s="47">
        <f aca="true" t="shared" si="1" ref="G4:G45">D4/E4*100</f>
        <v>140.64872370281077</v>
      </c>
    </row>
    <row r="5" spans="1:7" ht="16.5" customHeight="1">
      <c r="A5" s="8" t="s">
        <v>16</v>
      </c>
      <c r="B5" s="7"/>
      <c r="C5" s="46">
        <f>C6+C8+C13+C15+C20</f>
        <v>721710</v>
      </c>
      <c r="D5" s="46">
        <f>D6+D8+D13+D15+D20</f>
        <v>247317.89</v>
      </c>
      <c r="E5" s="46">
        <f>E6+E8+E13+E15+E20</f>
        <v>199884.47999999998</v>
      </c>
      <c r="F5" s="47">
        <f t="shared" si="0"/>
        <v>34.26831968519212</v>
      </c>
      <c r="G5" s="47">
        <f t="shared" si="1"/>
        <v>123.73041168578973</v>
      </c>
    </row>
    <row r="6" spans="1:7" ht="17.25" customHeight="1">
      <c r="A6" s="8" t="s">
        <v>2</v>
      </c>
      <c r="B6" s="7" t="s">
        <v>23</v>
      </c>
      <c r="C6" s="46">
        <f>C7</f>
        <v>63000</v>
      </c>
      <c r="D6" s="46">
        <f>D7</f>
        <v>29910.42</v>
      </c>
      <c r="E6" s="46">
        <f>E7</f>
        <v>29079.43</v>
      </c>
      <c r="F6" s="47">
        <f t="shared" si="0"/>
        <v>47.476857142857135</v>
      </c>
      <c r="G6" s="47">
        <f t="shared" si="1"/>
        <v>102.85765573809388</v>
      </c>
    </row>
    <row r="7" spans="1:7" ht="12.75">
      <c r="A7" s="9" t="s">
        <v>3</v>
      </c>
      <c r="B7" s="4" t="s">
        <v>40</v>
      </c>
      <c r="C7" s="48">
        <v>63000</v>
      </c>
      <c r="D7" s="48">
        <v>29910.42</v>
      </c>
      <c r="E7" s="48">
        <v>29079.43</v>
      </c>
      <c r="F7" s="47">
        <f t="shared" si="0"/>
        <v>47.476857142857135</v>
      </c>
      <c r="G7" s="47">
        <f t="shared" si="1"/>
        <v>102.85765573809388</v>
      </c>
    </row>
    <row r="8" spans="1:7" s="25" customFormat="1" ht="22.5" customHeight="1">
      <c r="A8" s="11" t="s">
        <v>70</v>
      </c>
      <c r="B8" s="7" t="s">
        <v>71</v>
      </c>
      <c r="C8" s="46">
        <f>C9+C10+C11+C12</f>
        <v>251910</v>
      </c>
      <c r="D8" s="46">
        <f>D9+D10+D11+D12</f>
        <v>121757.24</v>
      </c>
      <c r="E8" s="46">
        <f>E9+E10+E11+E12</f>
        <v>114243.66</v>
      </c>
      <c r="F8" s="47">
        <f t="shared" si="0"/>
        <v>48.33362708903974</v>
      </c>
      <c r="G8" s="47">
        <f t="shared" si="1"/>
        <v>106.57680259893634</v>
      </c>
    </row>
    <row r="9" spans="1:7" ht="48.75" customHeight="1">
      <c r="A9" s="26" t="s">
        <v>66</v>
      </c>
      <c r="B9" s="59" t="s">
        <v>90</v>
      </c>
      <c r="C9" s="49">
        <v>99505</v>
      </c>
      <c r="D9" s="49">
        <v>52767.02</v>
      </c>
      <c r="E9" s="48">
        <v>45116.55</v>
      </c>
      <c r="F9" s="47">
        <f t="shared" si="0"/>
        <v>53.029516104718354</v>
      </c>
      <c r="G9" s="47">
        <f t="shared" si="1"/>
        <v>116.9571254894268</v>
      </c>
    </row>
    <row r="10" spans="1:7" ht="48.75" customHeight="1">
      <c r="A10" s="26" t="s">
        <v>67</v>
      </c>
      <c r="B10" s="59" t="s">
        <v>91</v>
      </c>
      <c r="C10" s="49">
        <v>1007</v>
      </c>
      <c r="D10" s="49">
        <v>400.01</v>
      </c>
      <c r="E10" s="48">
        <v>490.34</v>
      </c>
      <c r="F10" s="47">
        <f t="shared" si="0"/>
        <v>39.72293942403178</v>
      </c>
      <c r="G10" s="47">
        <f t="shared" si="1"/>
        <v>81.57808867316557</v>
      </c>
    </row>
    <row r="11" spans="1:7" ht="48.75" customHeight="1">
      <c r="A11" s="26" t="s">
        <v>68</v>
      </c>
      <c r="B11" s="59" t="s">
        <v>92</v>
      </c>
      <c r="C11" s="49">
        <v>151398</v>
      </c>
      <c r="D11" s="49">
        <v>79553.69</v>
      </c>
      <c r="E11" s="48">
        <v>77787.97</v>
      </c>
      <c r="F11" s="47">
        <f t="shared" si="0"/>
        <v>52.54606401669771</v>
      </c>
      <c r="G11" s="47">
        <f t="shared" si="1"/>
        <v>102.269913972559</v>
      </c>
    </row>
    <row r="12" spans="1:7" ht="48.75" customHeight="1">
      <c r="A12" s="26" t="s">
        <v>69</v>
      </c>
      <c r="B12" s="59" t="s">
        <v>93</v>
      </c>
      <c r="C12" s="49">
        <v>0</v>
      </c>
      <c r="D12" s="49">
        <v>-10963.48</v>
      </c>
      <c r="E12" s="48">
        <v>-9151.2</v>
      </c>
      <c r="F12" s="47"/>
      <c r="G12" s="47">
        <f t="shared" si="1"/>
        <v>119.80374158580294</v>
      </c>
    </row>
    <row r="13" spans="1:7" ht="18.75" customHeight="1">
      <c r="A13" s="27" t="s">
        <v>4</v>
      </c>
      <c r="B13" s="7" t="s">
        <v>24</v>
      </c>
      <c r="C13" s="46">
        <f>C14</f>
        <v>63000</v>
      </c>
      <c r="D13" s="46">
        <f>D14</f>
        <v>32238</v>
      </c>
      <c r="E13" s="46">
        <f>E14</f>
        <v>14775.37</v>
      </c>
      <c r="F13" s="47">
        <f t="shared" si="0"/>
        <v>51.17142857142857</v>
      </c>
      <c r="G13" s="47">
        <f t="shared" si="1"/>
        <v>218.18742948569135</v>
      </c>
    </row>
    <row r="14" spans="1:7" ht="13.5" customHeight="1">
      <c r="A14" s="28" t="s">
        <v>5</v>
      </c>
      <c r="B14" s="6" t="s">
        <v>41</v>
      </c>
      <c r="C14" s="49">
        <v>63000</v>
      </c>
      <c r="D14" s="49">
        <v>32238</v>
      </c>
      <c r="E14" s="48">
        <v>14775.37</v>
      </c>
      <c r="F14" s="47">
        <f t="shared" si="0"/>
        <v>51.17142857142857</v>
      </c>
      <c r="G14" s="47">
        <f t="shared" si="1"/>
        <v>218.18742948569135</v>
      </c>
    </row>
    <row r="15" spans="1:7" ht="21" customHeight="1">
      <c r="A15" s="29" t="s">
        <v>6</v>
      </c>
      <c r="B15" s="12" t="s">
        <v>25</v>
      </c>
      <c r="C15" s="46">
        <f>C16+C17</f>
        <v>343800</v>
      </c>
      <c r="D15" s="46">
        <f>D16+D17</f>
        <v>63412.23</v>
      </c>
      <c r="E15" s="46">
        <f>E16+E17</f>
        <v>41786.02</v>
      </c>
      <c r="F15" s="47">
        <f aca="true" t="shared" si="2" ref="F15:F42">D15/C15*100</f>
        <v>18.444511343804535</v>
      </c>
      <c r="G15" s="47">
        <f t="shared" si="1"/>
        <v>151.75465382919936</v>
      </c>
    </row>
    <row r="16" spans="1:7" ht="12.75">
      <c r="A16" s="34" t="s">
        <v>7</v>
      </c>
      <c r="B16" s="35" t="s">
        <v>26</v>
      </c>
      <c r="C16" s="50">
        <v>36800</v>
      </c>
      <c r="D16" s="49">
        <v>2271.44</v>
      </c>
      <c r="E16" s="48">
        <v>1451.49</v>
      </c>
      <c r="F16" s="47">
        <f t="shared" si="2"/>
        <v>6.172391304347826</v>
      </c>
      <c r="G16" s="47">
        <f t="shared" si="1"/>
        <v>156.4902272836878</v>
      </c>
    </row>
    <row r="17" spans="1:7" ht="14.25" customHeight="1">
      <c r="A17" s="29" t="s">
        <v>19</v>
      </c>
      <c r="B17" s="12" t="s">
        <v>27</v>
      </c>
      <c r="C17" s="46">
        <f>C18+C19</f>
        <v>307000</v>
      </c>
      <c r="D17" s="51">
        <f>D18+D19</f>
        <v>61140.79</v>
      </c>
      <c r="E17" s="46">
        <f>E18+E19</f>
        <v>40334.53</v>
      </c>
      <c r="F17" s="47">
        <f t="shared" si="2"/>
        <v>19.9155667752443</v>
      </c>
      <c r="G17" s="47">
        <f t="shared" si="1"/>
        <v>151.5842381205384</v>
      </c>
    </row>
    <row r="18" spans="1:7" ht="24">
      <c r="A18" s="30" t="s">
        <v>73</v>
      </c>
      <c r="B18" s="6" t="s">
        <v>75</v>
      </c>
      <c r="C18" s="52">
        <v>37000</v>
      </c>
      <c r="D18" s="53">
        <v>42985.54</v>
      </c>
      <c r="E18" s="48">
        <v>35339</v>
      </c>
      <c r="F18" s="47">
        <f t="shared" si="2"/>
        <v>116.17713513513515</v>
      </c>
      <c r="G18" s="47">
        <f t="shared" si="1"/>
        <v>121.63768074931379</v>
      </c>
    </row>
    <row r="19" spans="1:7" ht="22.5" customHeight="1">
      <c r="A19" s="30" t="s">
        <v>74</v>
      </c>
      <c r="B19" s="6" t="s">
        <v>76</v>
      </c>
      <c r="C19" s="52">
        <v>270000</v>
      </c>
      <c r="D19" s="53">
        <v>18155.25</v>
      </c>
      <c r="E19" s="48">
        <v>4995.53</v>
      </c>
      <c r="F19" s="47">
        <f t="shared" si="2"/>
        <v>6.724166666666667</v>
      </c>
      <c r="G19" s="47">
        <f t="shared" si="1"/>
        <v>363.4299063362646</v>
      </c>
    </row>
    <row r="20" spans="1:7" s="25" customFormat="1" ht="12.75" hidden="1">
      <c r="A20" s="29" t="s">
        <v>47</v>
      </c>
      <c r="B20" s="12" t="s">
        <v>77</v>
      </c>
      <c r="C20" s="46">
        <v>0</v>
      </c>
      <c r="D20" s="46">
        <v>0</v>
      </c>
      <c r="E20" s="46"/>
      <c r="F20" s="47" t="e">
        <f t="shared" si="2"/>
        <v>#DIV/0!</v>
      </c>
      <c r="G20" s="47" t="e">
        <f t="shared" si="1"/>
        <v>#DIV/0!</v>
      </c>
    </row>
    <row r="21" spans="1:7" ht="16.5" customHeight="1">
      <c r="A21" s="36" t="s">
        <v>17</v>
      </c>
      <c r="B21" s="37"/>
      <c r="C21" s="46">
        <f>C22+C26+C31+C32+C29</f>
        <v>70604</v>
      </c>
      <c r="D21" s="46">
        <f>D22+D26+D31+D32+D29</f>
        <v>33817.08</v>
      </c>
      <c r="E21" s="46">
        <f>E22+E26+E31+E32+E29</f>
        <v>0</v>
      </c>
      <c r="F21" s="47">
        <f t="shared" si="2"/>
        <v>47.896833040620926</v>
      </c>
      <c r="G21" s="47"/>
    </row>
    <row r="22" spans="1:7" ht="29.25" customHeight="1">
      <c r="A22" s="36" t="s">
        <v>95</v>
      </c>
      <c r="B22" s="37" t="s">
        <v>96</v>
      </c>
      <c r="C22" s="46">
        <f>C23+C24+C25</f>
        <v>70604</v>
      </c>
      <c r="D22" s="46">
        <f>D23+D24+D25</f>
        <v>33968.22</v>
      </c>
      <c r="E22" s="46">
        <f>E23+E24+E25</f>
        <v>0</v>
      </c>
      <c r="F22" s="47">
        <f t="shared" si="2"/>
        <v>48.11090023228146</v>
      </c>
      <c r="G22" s="47"/>
    </row>
    <row r="23" spans="1:7" ht="48">
      <c r="A23" s="38" t="s">
        <v>97</v>
      </c>
      <c r="B23" s="39" t="s">
        <v>98</v>
      </c>
      <c r="C23" s="48">
        <v>61190</v>
      </c>
      <c r="D23" s="48">
        <v>24554.06</v>
      </c>
      <c r="E23" s="57">
        <v>0</v>
      </c>
      <c r="F23" s="47">
        <f t="shared" si="2"/>
        <v>40.12756986435692</v>
      </c>
      <c r="G23" s="47"/>
    </row>
    <row r="24" spans="1:7" ht="48" hidden="1">
      <c r="A24" s="38" t="s">
        <v>99</v>
      </c>
      <c r="B24" s="39" t="s">
        <v>100</v>
      </c>
      <c r="C24" s="54"/>
      <c r="D24" s="48"/>
      <c r="E24" s="57"/>
      <c r="F24" s="47" t="e">
        <f t="shared" si="2"/>
        <v>#DIV/0!</v>
      </c>
      <c r="G24" s="47" t="e">
        <f t="shared" si="1"/>
        <v>#DIV/0!</v>
      </c>
    </row>
    <row r="25" spans="1:7" ht="24">
      <c r="A25" s="38" t="s">
        <v>120</v>
      </c>
      <c r="B25" s="39" t="s">
        <v>121</v>
      </c>
      <c r="C25" s="54">
        <v>9414</v>
      </c>
      <c r="D25" s="48">
        <v>9414.16</v>
      </c>
      <c r="E25" s="57">
        <v>0</v>
      </c>
      <c r="F25" s="47">
        <f t="shared" si="2"/>
        <v>100.00169959634586</v>
      </c>
      <c r="G25" s="47"/>
    </row>
    <row r="26" spans="1:7" s="13" customFormat="1" ht="24" hidden="1">
      <c r="A26" s="36" t="s">
        <v>101</v>
      </c>
      <c r="B26" s="37" t="s">
        <v>102</v>
      </c>
      <c r="C26" s="46">
        <f>C27+C28</f>
        <v>0</v>
      </c>
      <c r="D26" s="46">
        <f>D27+D28</f>
        <v>0</v>
      </c>
      <c r="E26" s="46">
        <f>E27+E28</f>
        <v>0</v>
      </c>
      <c r="F26" s="47" t="e">
        <f t="shared" si="2"/>
        <v>#DIV/0!</v>
      </c>
      <c r="G26" s="47" t="e">
        <f t="shared" si="1"/>
        <v>#DIV/0!</v>
      </c>
    </row>
    <row r="27" spans="1:7" s="13" customFormat="1" ht="24" hidden="1">
      <c r="A27" s="38" t="s">
        <v>103</v>
      </c>
      <c r="B27" s="39" t="s">
        <v>104</v>
      </c>
      <c r="C27" s="48"/>
      <c r="D27" s="48"/>
      <c r="E27" s="48"/>
      <c r="F27" s="47" t="e">
        <f t="shared" si="2"/>
        <v>#DIV/0!</v>
      </c>
      <c r="G27" s="47" t="e">
        <f t="shared" si="1"/>
        <v>#DIV/0!</v>
      </c>
    </row>
    <row r="28" spans="1:7" s="13" customFormat="1" ht="12" hidden="1">
      <c r="A28" s="10" t="s">
        <v>78</v>
      </c>
      <c r="B28" s="40" t="s">
        <v>105</v>
      </c>
      <c r="C28" s="48"/>
      <c r="D28" s="48"/>
      <c r="E28" s="48"/>
      <c r="F28" s="47" t="e">
        <f t="shared" si="2"/>
        <v>#DIV/0!</v>
      </c>
      <c r="G28" s="47" t="e">
        <f t="shared" si="1"/>
        <v>#DIV/0!</v>
      </c>
    </row>
    <row r="29" spans="1:7" s="13" customFormat="1" ht="24" hidden="1">
      <c r="A29" s="11" t="s">
        <v>106</v>
      </c>
      <c r="B29" s="41" t="s">
        <v>107</v>
      </c>
      <c r="C29" s="46">
        <f>C30</f>
        <v>0</v>
      </c>
      <c r="D29" s="46">
        <f>D30</f>
        <v>0</v>
      </c>
      <c r="E29" s="46">
        <f>E30</f>
        <v>0</v>
      </c>
      <c r="F29" s="47" t="e">
        <f t="shared" si="2"/>
        <v>#DIV/0!</v>
      </c>
      <c r="G29" s="47" t="e">
        <f t="shared" si="1"/>
        <v>#DIV/0!</v>
      </c>
    </row>
    <row r="30" spans="1:7" s="13" customFormat="1" ht="60" hidden="1">
      <c r="A30" s="10" t="s">
        <v>94</v>
      </c>
      <c r="B30" s="40" t="s">
        <v>108</v>
      </c>
      <c r="C30" s="48"/>
      <c r="D30" s="48"/>
      <c r="E30" s="48"/>
      <c r="F30" s="47" t="e">
        <f t="shared" si="2"/>
        <v>#DIV/0!</v>
      </c>
      <c r="G30" s="47" t="e">
        <f t="shared" si="1"/>
        <v>#DIV/0!</v>
      </c>
    </row>
    <row r="31" spans="1:7" s="13" customFormat="1" ht="12" hidden="1">
      <c r="A31" s="11" t="s">
        <v>109</v>
      </c>
      <c r="B31" s="12" t="s">
        <v>110</v>
      </c>
      <c r="C31" s="48"/>
      <c r="D31" s="48"/>
      <c r="E31" s="48"/>
      <c r="F31" s="47" t="e">
        <f t="shared" si="2"/>
        <v>#DIV/0!</v>
      </c>
      <c r="G31" s="47" t="e">
        <f t="shared" si="1"/>
        <v>#DIV/0!</v>
      </c>
    </row>
    <row r="32" spans="1:7" s="14" customFormat="1" ht="12">
      <c r="A32" s="42" t="s">
        <v>111</v>
      </c>
      <c r="B32" s="43"/>
      <c r="C32" s="46">
        <f>C33+C34</f>
        <v>0</v>
      </c>
      <c r="D32" s="46">
        <f>D33+D34</f>
        <v>-151.14</v>
      </c>
      <c r="E32" s="46">
        <f>E33+E34</f>
        <v>0</v>
      </c>
      <c r="F32" s="47"/>
      <c r="G32" s="47"/>
    </row>
    <row r="33" spans="1:7" s="14" customFormat="1" ht="16.5" customHeight="1">
      <c r="A33" s="44" t="s">
        <v>116</v>
      </c>
      <c r="B33" s="45" t="s">
        <v>117</v>
      </c>
      <c r="C33" s="48">
        <v>0</v>
      </c>
      <c r="D33" s="48">
        <v>-151.14</v>
      </c>
      <c r="E33" s="48">
        <v>0</v>
      </c>
      <c r="F33" s="47"/>
      <c r="G33" s="47"/>
    </row>
    <row r="34" spans="1:7" ht="12.75" hidden="1">
      <c r="A34" s="10" t="s">
        <v>118</v>
      </c>
      <c r="B34" s="6" t="s">
        <v>119</v>
      </c>
      <c r="C34" s="48">
        <v>0</v>
      </c>
      <c r="D34" s="48">
        <v>0</v>
      </c>
      <c r="E34" s="48">
        <v>0</v>
      </c>
      <c r="F34" s="47" t="e">
        <f t="shared" si="2"/>
        <v>#DIV/0!</v>
      </c>
      <c r="G34" s="47" t="e">
        <f t="shared" si="1"/>
        <v>#DIV/0!</v>
      </c>
    </row>
    <row r="35" spans="1:7" ht="15" customHeight="1">
      <c r="A35" s="11" t="s">
        <v>8</v>
      </c>
      <c r="B35" s="12" t="s">
        <v>28</v>
      </c>
      <c r="C35" s="46">
        <f>C36+C37+C38+C39+C40+C41+C43</f>
        <v>1593762</v>
      </c>
      <c r="D35" s="46">
        <f>D36+D37+D38+D39+D40+D41+D43</f>
        <v>692769</v>
      </c>
      <c r="E35" s="46">
        <f>E36+E37+E38+E39+E40+E41+E43+E42</f>
        <v>483164</v>
      </c>
      <c r="F35" s="47">
        <f t="shared" si="2"/>
        <v>43.467531538586066</v>
      </c>
      <c r="G35" s="47">
        <f t="shared" si="1"/>
        <v>143.38175029596576</v>
      </c>
    </row>
    <row r="36" spans="1:7" ht="12.75">
      <c r="A36" s="10" t="s">
        <v>112</v>
      </c>
      <c r="B36" s="6" t="s">
        <v>82</v>
      </c>
      <c r="C36" s="49">
        <v>868370</v>
      </c>
      <c r="D36" s="49">
        <v>435463</v>
      </c>
      <c r="E36" s="48">
        <v>364940</v>
      </c>
      <c r="F36" s="47">
        <f t="shared" si="2"/>
        <v>50.14717228831028</v>
      </c>
      <c r="G36" s="47">
        <f t="shared" si="1"/>
        <v>119.32454650079465</v>
      </c>
    </row>
    <row r="37" spans="1:7" ht="22.5" customHeight="1">
      <c r="A37" s="10" t="s">
        <v>43</v>
      </c>
      <c r="B37" s="6" t="s">
        <v>83</v>
      </c>
      <c r="C37" s="49">
        <v>306092</v>
      </c>
      <c r="D37" s="49">
        <v>115000</v>
      </c>
      <c r="E37" s="48">
        <v>60000</v>
      </c>
      <c r="F37" s="47">
        <f t="shared" si="2"/>
        <v>37.57040366948499</v>
      </c>
      <c r="G37" s="47">
        <f t="shared" si="1"/>
        <v>191.66666666666669</v>
      </c>
    </row>
    <row r="38" spans="1:7" ht="55.5" customHeight="1" hidden="1">
      <c r="A38" s="10" t="s">
        <v>113</v>
      </c>
      <c r="B38" s="6" t="s">
        <v>88</v>
      </c>
      <c r="C38" s="48"/>
      <c r="D38" s="48"/>
      <c r="E38" s="48"/>
      <c r="F38" s="47" t="e">
        <f t="shared" si="2"/>
        <v>#DIV/0!</v>
      </c>
      <c r="G38" s="47" t="e">
        <f t="shared" si="1"/>
        <v>#DIV/0!</v>
      </c>
    </row>
    <row r="39" spans="1:7" ht="28.5" customHeight="1">
      <c r="A39" s="10" t="s">
        <v>46</v>
      </c>
      <c r="B39" s="6" t="s">
        <v>84</v>
      </c>
      <c r="C39" s="49">
        <v>254568</v>
      </c>
      <c r="D39" s="48">
        <v>67000</v>
      </c>
      <c r="E39" s="48">
        <v>0</v>
      </c>
      <c r="F39" s="47">
        <f t="shared" si="2"/>
        <v>26.319097451368595</v>
      </c>
      <c r="G39" s="47"/>
    </row>
    <row r="40" spans="1:7" ht="19.5" customHeight="1">
      <c r="A40" s="10" t="s">
        <v>48</v>
      </c>
      <c r="B40" s="6" t="s">
        <v>85</v>
      </c>
      <c r="C40" s="49">
        <v>66532</v>
      </c>
      <c r="D40" s="49">
        <v>34941</v>
      </c>
      <c r="E40" s="48">
        <v>33224</v>
      </c>
      <c r="F40" s="47">
        <f t="shared" si="2"/>
        <v>52.51758552275597</v>
      </c>
      <c r="G40" s="47">
        <f t="shared" si="1"/>
        <v>105.16795087888273</v>
      </c>
    </row>
    <row r="41" spans="1:7" ht="23.25" customHeight="1" hidden="1">
      <c r="A41" s="10" t="s">
        <v>79</v>
      </c>
      <c r="B41" s="6" t="s">
        <v>86</v>
      </c>
      <c r="C41" s="48"/>
      <c r="D41" s="48"/>
      <c r="E41" s="48"/>
      <c r="F41" s="47" t="e">
        <f t="shared" si="2"/>
        <v>#DIV/0!</v>
      </c>
      <c r="G41" s="47" t="e">
        <f t="shared" si="1"/>
        <v>#DIV/0!</v>
      </c>
    </row>
    <row r="42" spans="1:7" ht="12.75" hidden="1">
      <c r="A42" s="10" t="s">
        <v>49</v>
      </c>
      <c r="B42" s="6" t="s">
        <v>87</v>
      </c>
      <c r="C42" s="48"/>
      <c r="D42" s="48"/>
      <c r="E42" s="48"/>
      <c r="F42" s="47" t="e">
        <f t="shared" si="2"/>
        <v>#DIV/0!</v>
      </c>
      <c r="G42" s="47" t="e">
        <f t="shared" si="1"/>
        <v>#DIV/0!</v>
      </c>
    </row>
    <row r="43" spans="1:7" ht="25.5" customHeight="1">
      <c r="A43" s="11" t="s">
        <v>54</v>
      </c>
      <c r="B43" s="12" t="s">
        <v>55</v>
      </c>
      <c r="C43" s="46">
        <f>C44</f>
        <v>98200</v>
      </c>
      <c r="D43" s="46">
        <f>D44</f>
        <v>40365</v>
      </c>
      <c r="E43" s="46">
        <f>E44</f>
        <v>25000</v>
      </c>
      <c r="F43" s="47">
        <f>D43/C43*100</f>
        <v>41.104887983706725</v>
      </c>
      <c r="G43" s="47">
        <f t="shared" si="1"/>
        <v>161.46</v>
      </c>
    </row>
    <row r="44" spans="1:7" ht="23.25" customHeight="1">
      <c r="A44" s="10" t="s">
        <v>56</v>
      </c>
      <c r="B44" s="6" t="s">
        <v>89</v>
      </c>
      <c r="C44" s="48">
        <v>98200</v>
      </c>
      <c r="D44" s="48">
        <v>40365</v>
      </c>
      <c r="E44" s="48">
        <v>25000</v>
      </c>
      <c r="F44" s="47">
        <f>D44/C44*100</f>
        <v>41.104887983706725</v>
      </c>
      <c r="G44" s="47">
        <f t="shared" si="1"/>
        <v>161.46</v>
      </c>
    </row>
    <row r="45" spans="1:7" ht="24" hidden="1">
      <c r="A45" s="11" t="s">
        <v>9</v>
      </c>
      <c r="B45" s="12" t="s">
        <v>29</v>
      </c>
      <c r="C45" s="46"/>
      <c r="D45" s="46"/>
      <c r="E45" s="46"/>
      <c r="F45" s="47" t="e">
        <f>D45/C45*100</f>
        <v>#DIV/0!</v>
      </c>
      <c r="G45" s="47" t="e">
        <f t="shared" si="1"/>
        <v>#DIV/0!</v>
      </c>
    </row>
    <row r="46" spans="1:7" s="33" customFormat="1" ht="17.25" customHeight="1">
      <c r="A46" s="31" t="s">
        <v>10</v>
      </c>
      <c r="B46" s="32"/>
      <c r="C46" s="55">
        <f>C4+C35+C45</f>
        <v>2386076</v>
      </c>
      <c r="D46" s="55">
        <f>D4+D35+D45</f>
        <v>973903.97</v>
      </c>
      <c r="E46" s="55">
        <f>E35+E4</f>
        <v>683048.48</v>
      </c>
      <c r="F46" s="56">
        <f>D46/C46*100</f>
        <v>40.81613368559928</v>
      </c>
      <c r="G46" s="56">
        <f>D46/E46*100</f>
        <v>142.58196870594017</v>
      </c>
    </row>
    <row r="47" spans="1:7" ht="15" customHeight="1">
      <c r="A47" s="12" t="s">
        <v>11</v>
      </c>
      <c r="B47" s="12"/>
      <c r="C47" s="46"/>
      <c r="D47" s="46"/>
      <c r="E47" s="46"/>
      <c r="F47" s="47"/>
      <c r="G47" s="47"/>
    </row>
    <row r="48" spans="1:7" ht="14.25" customHeight="1">
      <c r="A48" s="11" t="s">
        <v>12</v>
      </c>
      <c r="B48" s="16" t="s">
        <v>53</v>
      </c>
      <c r="C48" s="46">
        <v>1005769</v>
      </c>
      <c r="D48" s="46">
        <v>455251.52</v>
      </c>
      <c r="E48" s="46">
        <v>460338.26</v>
      </c>
      <c r="F48" s="47">
        <f aca="true" t="shared" si="3" ref="F48:F54">D48/C48*100</f>
        <v>45.26402384642994</v>
      </c>
      <c r="G48" s="47">
        <f aca="true" t="shared" si="4" ref="G48:G65">D48/E48*100</f>
        <v>98.89499951622531</v>
      </c>
    </row>
    <row r="49" spans="1:7" ht="12.75">
      <c r="A49" s="10" t="s">
        <v>13</v>
      </c>
      <c r="B49" s="6">
        <v>211.213</v>
      </c>
      <c r="C49" s="48">
        <v>871993</v>
      </c>
      <c r="D49" s="48">
        <v>405763.84</v>
      </c>
      <c r="E49" s="48">
        <v>402109.66</v>
      </c>
      <c r="F49" s="47">
        <f t="shared" si="3"/>
        <v>46.5329240028303</v>
      </c>
      <c r="G49" s="47">
        <f t="shared" si="4"/>
        <v>100.90875210508499</v>
      </c>
    </row>
    <row r="50" spans="1:7" ht="12.75">
      <c r="A50" s="10" t="s">
        <v>20</v>
      </c>
      <c r="B50" s="6">
        <v>223</v>
      </c>
      <c r="C50" s="48">
        <v>45000</v>
      </c>
      <c r="D50" s="48">
        <v>11716.57</v>
      </c>
      <c r="E50" s="48">
        <v>22905.14</v>
      </c>
      <c r="F50" s="47">
        <f t="shared" si="3"/>
        <v>26.036822222222224</v>
      </c>
      <c r="G50" s="47">
        <f t="shared" si="4"/>
        <v>51.15257972664651</v>
      </c>
    </row>
    <row r="51" spans="1:7" ht="12.75">
      <c r="A51" s="10" t="s">
        <v>14</v>
      </c>
      <c r="B51" s="6"/>
      <c r="C51" s="48">
        <f>C48-C49-C50</f>
        <v>88776</v>
      </c>
      <c r="D51" s="48">
        <f>D48-D49-D50</f>
        <v>37771.10999999999</v>
      </c>
      <c r="E51" s="48">
        <f>E48-E49-E50</f>
        <v>35323.460000000036</v>
      </c>
      <c r="F51" s="47">
        <f t="shared" si="3"/>
        <v>42.54653284671532</v>
      </c>
      <c r="G51" s="47">
        <f t="shared" si="4"/>
        <v>106.92924758786357</v>
      </c>
    </row>
    <row r="52" spans="1:7" ht="12.75">
      <c r="A52" s="11" t="s">
        <v>21</v>
      </c>
      <c r="B52" s="16" t="s">
        <v>36</v>
      </c>
      <c r="C52" s="46">
        <v>66532</v>
      </c>
      <c r="D52" s="46">
        <v>34941</v>
      </c>
      <c r="E52" s="46">
        <v>29326.26</v>
      </c>
      <c r="F52" s="47">
        <f t="shared" si="3"/>
        <v>52.51758552275597</v>
      </c>
      <c r="G52" s="47">
        <f t="shared" si="4"/>
        <v>119.14577583367263</v>
      </c>
    </row>
    <row r="53" spans="1:7" ht="15" customHeight="1" hidden="1">
      <c r="A53" s="11" t="s">
        <v>30</v>
      </c>
      <c r="B53" s="16" t="s">
        <v>31</v>
      </c>
      <c r="C53" s="46">
        <v>0</v>
      </c>
      <c r="D53" s="46">
        <v>0</v>
      </c>
      <c r="E53" s="46">
        <v>0</v>
      </c>
      <c r="F53" s="47" t="e">
        <f t="shared" si="3"/>
        <v>#DIV/0!</v>
      </c>
      <c r="G53" s="47" t="e">
        <f t="shared" si="4"/>
        <v>#DIV/0!</v>
      </c>
    </row>
    <row r="54" spans="1:7" ht="11.25" customHeight="1">
      <c r="A54" s="11" t="s">
        <v>61</v>
      </c>
      <c r="B54" s="16" t="s">
        <v>62</v>
      </c>
      <c r="C54" s="46">
        <f>C56+C57+C55</f>
        <v>498153</v>
      </c>
      <c r="D54" s="46">
        <f>D56+D57+D55</f>
        <v>155626</v>
      </c>
      <c r="E54" s="46">
        <f>E56+E57+E55</f>
        <v>60000</v>
      </c>
      <c r="F54" s="47">
        <f t="shared" si="3"/>
        <v>31.240602786694048</v>
      </c>
      <c r="G54" s="47">
        <f t="shared" si="4"/>
        <v>259.37666666666667</v>
      </c>
    </row>
    <row r="55" spans="1:7" ht="12.75" customHeight="1" hidden="1">
      <c r="A55" s="10" t="s">
        <v>80</v>
      </c>
      <c r="B55" s="15" t="s">
        <v>81</v>
      </c>
      <c r="C55" s="48"/>
      <c r="D55" s="48"/>
      <c r="E55" s="57"/>
      <c r="F55" s="47"/>
      <c r="G55" s="47" t="e">
        <f t="shared" si="4"/>
        <v>#DIV/0!</v>
      </c>
    </row>
    <row r="56" spans="1:7" ht="16.5" customHeight="1">
      <c r="A56" s="10" t="s">
        <v>59</v>
      </c>
      <c r="B56" s="15" t="s">
        <v>58</v>
      </c>
      <c r="C56" s="48">
        <v>438153</v>
      </c>
      <c r="D56" s="48">
        <v>125626</v>
      </c>
      <c r="E56" s="48">
        <v>60000</v>
      </c>
      <c r="F56" s="47">
        <f aca="true" t="shared" si="5" ref="F56:F65">D56/C56*100</f>
        <v>28.671719696087894</v>
      </c>
      <c r="G56" s="47">
        <f t="shared" si="4"/>
        <v>209.37666666666667</v>
      </c>
    </row>
    <row r="57" spans="1:7" ht="12.75">
      <c r="A57" s="10" t="s">
        <v>45</v>
      </c>
      <c r="B57" s="15" t="s">
        <v>44</v>
      </c>
      <c r="C57" s="48">
        <v>60000</v>
      </c>
      <c r="D57" s="48">
        <v>30000</v>
      </c>
      <c r="E57" s="48">
        <v>0</v>
      </c>
      <c r="F57" s="47">
        <f t="shared" si="5"/>
        <v>50</v>
      </c>
      <c r="G57" s="47"/>
    </row>
    <row r="58" spans="1:7" ht="12.75">
      <c r="A58" s="11" t="s">
        <v>51</v>
      </c>
      <c r="B58" s="16" t="s">
        <v>50</v>
      </c>
      <c r="C58" s="46">
        <f>C59+C60</f>
        <v>301054</v>
      </c>
      <c r="D58" s="46">
        <f>D59+D60</f>
        <v>107889.23</v>
      </c>
      <c r="E58" s="46">
        <f>E59+E60</f>
        <v>55679.39</v>
      </c>
      <c r="F58" s="47">
        <f t="shared" si="5"/>
        <v>35.83716874713506</v>
      </c>
      <c r="G58" s="47">
        <f t="shared" si="4"/>
        <v>193.76869969301026</v>
      </c>
    </row>
    <row r="59" spans="1:7" ht="12.75">
      <c r="A59" s="10" t="s">
        <v>37</v>
      </c>
      <c r="B59" s="15" t="s">
        <v>32</v>
      </c>
      <c r="C59" s="48">
        <v>54000</v>
      </c>
      <c r="D59" s="48">
        <v>0</v>
      </c>
      <c r="E59" s="48">
        <v>0</v>
      </c>
      <c r="F59" s="47">
        <f t="shared" si="5"/>
        <v>0</v>
      </c>
      <c r="G59" s="47"/>
    </row>
    <row r="60" spans="1:7" ht="12.75">
      <c r="A60" s="10" t="s">
        <v>63</v>
      </c>
      <c r="B60" s="15" t="s">
        <v>64</v>
      </c>
      <c r="C60" s="48">
        <v>247054</v>
      </c>
      <c r="D60" s="48">
        <v>107889.23</v>
      </c>
      <c r="E60" s="48">
        <v>55679.39</v>
      </c>
      <c r="F60" s="47">
        <f t="shared" si="5"/>
        <v>43.67030284876991</v>
      </c>
      <c r="G60" s="47">
        <f t="shared" si="4"/>
        <v>193.76869969301026</v>
      </c>
    </row>
    <row r="61" spans="1:7" ht="15" customHeight="1">
      <c r="A61" s="11" t="s">
        <v>18</v>
      </c>
      <c r="B61" s="16" t="s">
        <v>33</v>
      </c>
      <c r="C61" s="46">
        <v>540668</v>
      </c>
      <c r="D61" s="46">
        <v>127190.95</v>
      </c>
      <c r="E61" s="46">
        <v>195918.25</v>
      </c>
      <c r="F61" s="47">
        <f t="shared" si="5"/>
        <v>23.52477860720442</v>
      </c>
      <c r="G61" s="47">
        <f t="shared" si="4"/>
        <v>64.920419613793</v>
      </c>
    </row>
    <row r="62" spans="1:7" ht="16.5" customHeight="1">
      <c r="A62" s="11" t="s">
        <v>38</v>
      </c>
      <c r="B62" s="16" t="s">
        <v>52</v>
      </c>
      <c r="C62" s="46">
        <v>3000</v>
      </c>
      <c r="D62" s="46">
        <v>3000</v>
      </c>
      <c r="E62" s="46">
        <v>3000</v>
      </c>
      <c r="F62" s="47">
        <f t="shared" si="5"/>
        <v>100</v>
      </c>
      <c r="G62" s="47">
        <f t="shared" si="4"/>
        <v>100</v>
      </c>
    </row>
    <row r="63" spans="1:7" ht="12.75" customHeight="1" hidden="1">
      <c r="A63" s="11" t="s">
        <v>42</v>
      </c>
      <c r="B63" s="12">
        <v>1003</v>
      </c>
      <c r="C63" s="46"/>
      <c r="D63" s="46"/>
      <c r="E63" s="46"/>
      <c r="F63" s="47" t="e">
        <f t="shared" si="5"/>
        <v>#DIV/0!</v>
      </c>
      <c r="G63" s="47" t="e">
        <f t="shared" si="4"/>
        <v>#DIV/0!</v>
      </c>
    </row>
    <row r="64" spans="1:7" ht="15.75" customHeight="1">
      <c r="A64" s="11" t="s">
        <v>39</v>
      </c>
      <c r="B64" s="16" t="s">
        <v>57</v>
      </c>
      <c r="C64" s="46">
        <v>3000</v>
      </c>
      <c r="D64" s="46">
        <v>0</v>
      </c>
      <c r="E64" s="46">
        <v>0</v>
      </c>
      <c r="F64" s="47">
        <f t="shared" si="5"/>
        <v>0</v>
      </c>
      <c r="G64" s="47"/>
    </row>
    <row r="65" spans="1:7" s="33" customFormat="1" ht="15.75" customHeight="1">
      <c r="A65" s="31" t="s">
        <v>15</v>
      </c>
      <c r="B65" s="32"/>
      <c r="C65" s="55">
        <f>C48+C52+C53+C54+C58+C61+C62+C63+C64</f>
        <v>2418176</v>
      </c>
      <c r="D65" s="55">
        <f>D48+D52+D53+D54+D58+D61+D62+D63+D64</f>
        <v>883898.7</v>
      </c>
      <c r="E65" s="55">
        <f>E48+E52+E53+E54+E58+E61+E62+E63+E64</f>
        <v>804262.16</v>
      </c>
      <c r="F65" s="56">
        <f t="shared" si="5"/>
        <v>36.552289825058224</v>
      </c>
      <c r="G65" s="56">
        <f t="shared" si="4"/>
        <v>109.90181360764255</v>
      </c>
    </row>
    <row r="66" spans="1:7" ht="24.75" customHeight="1">
      <c r="A66" s="11" t="s">
        <v>34</v>
      </c>
      <c r="B66" s="12"/>
      <c r="C66" s="46">
        <f>C46-C65</f>
        <v>-32100</v>
      </c>
      <c r="D66" s="46">
        <f>D46-D65</f>
        <v>90005.27000000002</v>
      </c>
      <c r="E66" s="46">
        <f>E46-E65</f>
        <v>-121213.68000000005</v>
      </c>
      <c r="F66" s="47"/>
      <c r="G66" s="47"/>
    </row>
    <row r="67" spans="1:6" ht="15.75" customHeight="1">
      <c r="A67" s="17"/>
      <c r="B67" s="18"/>
      <c r="C67" s="19"/>
      <c r="D67" s="19"/>
      <c r="E67" s="19"/>
      <c r="F67" s="20"/>
    </row>
    <row r="68" spans="1:7" ht="15.75">
      <c r="A68" s="21" t="s">
        <v>60</v>
      </c>
      <c r="B68" s="21"/>
      <c r="C68" s="22"/>
      <c r="D68" s="22"/>
      <c r="E68" s="58"/>
      <c r="F68" s="21" t="s">
        <v>65</v>
      </c>
      <c r="G68" s="21"/>
    </row>
    <row r="69" spans="3:5" ht="12.75">
      <c r="C69" s="23"/>
      <c r="D69" s="23"/>
      <c r="E69" s="24"/>
    </row>
    <row r="70" spans="3:5" ht="12.75">
      <c r="C70" s="24"/>
      <c r="D70" s="24"/>
      <c r="E70" s="24"/>
    </row>
    <row r="71" spans="3:5" ht="12.75">
      <c r="C71" s="24"/>
      <c r="D71" s="24"/>
      <c r="E71" s="24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2018-02-02T10:16:35Z</cp:lastPrinted>
  <dcterms:created xsi:type="dcterms:W3CDTF">2006-03-13T07:15:44Z</dcterms:created>
  <dcterms:modified xsi:type="dcterms:W3CDTF">2018-07-09T04:19:17Z</dcterms:modified>
  <cp:category/>
  <cp:version/>
  <cp:contentType/>
  <cp:contentStatus/>
</cp:coreProperties>
</file>