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<sst xmlns="http://schemas.openxmlformats.org/spreadsheetml/2006/main" count="125" uniqueCount="54">
  <si>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</si>
  <si>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</si>
  <si>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</si>
  <si>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</si>
  <si>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</si>
  <si>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</si>
  <si>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</si>
  <si>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</si>
  <si>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</si>
  <si>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</si>
  <si>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</si>
  <si>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</si>
  <si>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</si>
  <si>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</si>
  <si>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</si>
  <si>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</si>
  <si>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</si>
  <si>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</si>
  <si>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</si>
  <si>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</si>
  <si>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</si>
  <si>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</si>
  <si>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</si>
  <si>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</si>
  <si>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</si>
  <si>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</si>
  <si>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</si>
  <si>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</si>
  <si>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</si>
  <si>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</si>
  <si>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</si>
  <si>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</si>
  <si>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</si>
  <si>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дотации бюджетам  поселений на поддержку мер по обеспечению сбалансированности бюджетов (код доходов 00020201003100000151)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</si>
  <si>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</si>
  <si>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</si>
  <si>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</si>
  <si>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</si>
  <si>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</si>
  <si>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</si>
  <si>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</si>
  <si>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</si>
  <si>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</si>
  <si>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</si>
  <si>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</si>
  <si>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</si>
  <si>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 xml:space="preserve">     Анализ исполнения бюджетов поселений Шумерлинского района по состоянию на 01.03.2011г.  в сравнении с аналогичным периодом прошлого года</t>
  </si>
  <si>
    <t>Фактически поступило на 01.03.2010г.</t>
  </si>
  <si>
    <t>Фактически поступило на 01.03.2011г.</t>
  </si>
  <si>
    <t>в 19 раз</t>
  </si>
  <si>
    <t>в 32 раза</t>
  </si>
  <si>
    <t>в 71,6 раза</t>
  </si>
  <si>
    <t>в 59 раз</t>
  </si>
  <si>
    <t>в 21,5 раз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</si>
</sst>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79.1</c:v>
                </c:pt>
                <c:pt idx="2">
                  <c:v>174.7</c:v>
                </c:pt>
                <c:pt idx="3">
                  <c:v>220.85967130214917</c:v>
                </c:pt>
                <c:pt idx="4">
                  <c:v>6</c:v>
                </c:pt>
                <c:pt idx="5">
                  <c:v>85.39999999999999</c:v>
                </c:pt>
                <c:pt idx="6">
                  <c:v>1423.3333333333333</c:v>
                </c:pt>
                <c:pt idx="7">
                  <c:v>3.1</c:v>
                </c:pt>
                <c:pt idx="8">
                  <c:v>32.99999999999999</c:v>
                </c:pt>
                <c:pt idx="9">
                  <c:v>1064.5161290322578</c:v>
                </c:pt>
                <c:pt idx="10">
                  <c:v>1</c:v>
                </c:pt>
                <c:pt idx="11">
                  <c:v>0.6</c:v>
                </c:pt>
                <c:pt idx="12">
                  <c:v>60</c:v>
                </c:pt>
                <c:pt idx="14">
                  <c:v>1.1</c:v>
                </c:pt>
                <c:pt idx="16">
                  <c:v>0.5</c:v>
                </c:pt>
                <c:pt idx="17">
                  <c:v>0.6</c:v>
                </c:pt>
                <c:pt idx="18">
                  <c:v>120</c:v>
                </c:pt>
                <c:pt idx="19">
                  <c:v>1.6</c:v>
                </c:pt>
                <c:pt idx="20">
                  <c:v>30.4</c:v>
                </c:pt>
                <c:pt idx="21">
                  <c:v>1899.9999999999995</c:v>
                </c:pt>
                <c:pt idx="23">
                  <c:v>0.3</c:v>
                </c:pt>
                <c:pt idx="24">
                  <c:v>0</c:v>
                </c:pt>
                <c:pt idx="25">
                  <c:v>2.9</c:v>
                </c:pt>
                <c:pt idx="26">
                  <c:v>52.4</c:v>
                </c:pt>
                <c:pt idx="27">
                  <c:v>1806.8965517241381</c:v>
                </c:pt>
                <c:pt idx="28">
                  <c:v>2.9</c:v>
                </c:pt>
                <c:pt idx="29">
                  <c:v>5</c:v>
                </c:pt>
                <c:pt idx="30">
                  <c:v>172.41379310344828</c:v>
                </c:pt>
                <c:pt idx="33">
                  <c:v>0</c:v>
                </c:pt>
                <c:pt idx="38">
                  <c:v>2.3</c:v>
                </c:pt>
                <c:pt idx="41">
                  <c:v>45.1</c:v>
                </c:pt>
                <c:pt idx="43">
                  <c:v>73.1</c:v>
                </c:pt>
                <c:pt idx="44">
                  <c:v>89.3</c:v>
                </c:pt>
                <c:pt idx="45">
                  <c:v>122.16142270861835</c:v>
                </c:pt>
                <c:pt idx="46">
                  <c:v>73.1</c:v>
                </c:pt>
                <c:pt idx="47">
                  <c:v>89.3</c:v>
                </c:pt>
                <c:pt idx="48">
                  <c:v>122.16142270861835</c:v>
                </c:pt>
                <c:pt idx="49">
                  <c:v>30.7</c:v>
                </c:pt>
                <c:pt idx="50">
                  <c:v>25.7</c:v>
                </c:pt>
                <c:pt idx="51">
                  <c:v>83.71335504885994</c:v>
                </c:pt>
                <c:pt idx="52">
                  <c:v>15.8</c:v>
                </c:pt>
                <c:pt idx="53">
                  <c:v>17.9</c:v>
                </c:pt>
                <c:pt idx="54">
                  <c:v>113.29113924050631</c:v>
                </c:pt>
                <c:pt idx="58">
                  <c:v>4.8</c:v>
                </c:pt>
                <c:pt idx="60">
                  <c:v>0</c:v>
                </c:pt>
                <c:pt idx="61">
                  <c:v>10.1</c:v>
                </c:pt>
                <c:pt idx="62">
                  <c:v>7.8</c:v>
                </c:pt>
                <c:pt idx="63">
                  <c:v>77.22772277227723</c:v>
                </c:pt>
                <c:pt idx="64">
                  <c:v>8.8</c:v>
                </c:pt>
                <c:pt idx="65">
                  <c:v>7.8</c:v>
                </c:pt>
                <c:pt idx="66">
                  <c:v>88.63636363636363</c:v>
                </c:pt>
                <c:pt idx="67">
                  <c:v>1.3</c:v>
                </c:pt>
                <c:pt idx="6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73</c:v>
                </c:pt>
                <c:pt idx="2">
                  <c:v>68.8</c:v>
                </c:pt>
                <c:pt idx="3">
                  <c:v>94.24657534246576</c:v>
                </c:pt>
                <c:pt idx="4">
                  <c:v>6.6</c:v>
                </c:pt>
                <c:pt idx="5">
                  <c:v>5.800000000000001</c:v>
                </c:pt>
                <c:pt idx="6">
                  <c:v>87.87878787878789</c:v>
                </c:pt>
                <c:pt idx="7">
                  <c:v>6.3</c:v>
                </c:pt>
                <c:pt idx="8">
                  <c:v>5.1000000000000005</c:v>
                </c:pt>
                <c:pt idx="9">
                  <c:v>80.95238095238096</c:v>
                </c:pt>
                <c:pt idx="10">
                  <c:v>1.7</c:v>
                </c:pt>
                <c:pt idx="11">
                  <c:v>0.5</c:v>
                </c:pt>
                <c:pt idx="12">
                  <c:v>29.411764705882355</c:v>
                </c:pt>
                <c:pt idx="16">
                  <c:v>0.1</c:v>
                </c:pt>
                <c:pt idx="17">
                  <c:v>0.8</c:v>
                </c:pt>
                <c:pt idx="18">
                  <c:v>800</c:v>
                </c:pt>
                <c:pt idx="19">
                  <c:v>4.4</c:v>
                </c:pt>
                <c:pt idx="20">
                  <c:v>1.1</c:v>
                </c:pt>
                <c:pt idx="21">
                  <c:v>25</c:v>
                </c:pt>
                <c:pt idx="22">
                  <c:v>0.1</c:v>
                </c:pt>
                <c:pt idx="23">
                  <c:v>2.7</c:v>
                </c:pt>
                <c:pt idx="24">
                  <c:v>2700</c:v>
                </c:pt>
                <c:pt idx="25">
                  <c:v>0.3</c:v>
                </c:pt>
                <c:pt idx="26">
                  <c:v>0.7</c:v>
                </c:pt>
                <c:pt idx="27">
                  <c:v>233.33333333333334</c:v>
                </c:pt>
                <c:pt idx="28">
                  <c:v>0.3</c:v>
                </c:pt>
                <c:pt idx="29">
                  <c:v>0.7</c:v>
                </c:pt>
                <c:pt idx="30">
                  <c:v>233.33333333333334</c:v>
                </c:pt>
                <c:pt idx="33">
                  <c:v>0</c:v>
                </c:pt>
                <c:pt idx="43">
                  <c:v>66.4</c:v>
                </c:pt>
                <c:pt idx="44">
                  <c:v>63</c:v>
                </c:pt>
                <c:pt idx="45">
                  <c:v>94.87951807228914</c:v>
                </c:pt>
                <c:pt idx="46">
                  <c:v>66.4</c:v>
                </c:pt>
                <c:pt idx="47">
                  <c:v>63</c:v>
                </c:pt>
                <c:pt idx="48">
                  <c:v>94.87951807228914</c:v>
                </c:pt>
                <c:pt idx="49">
                  <c:v>18.5</c:v>
                </c:pt>
                <c:pt idx="50">
                  <c:v>20</c:v>
                </c:pt>
                <c:pt idx="51">
                  <c:v>108.10810810810811</c:v>
                </c:pt>
                <c:pt idx="52">
                  <c:v>18.5</c:v>
                </c:pt>
                <c:pt idx="53">
                  <c:v>18</c:v>
                </c:pt>
                <c:pt idx="54">
                  <c:v>97.2972972972973</c:v>
                </c:pt>
                <c:pt idx="60">
                  <c:v>0</c:v>
                </c:pt>
                <c:pt idx="62">
                  <c:v>2</c:v>
                </c:pt>
                <c:pt idx="63">
                  <c:v>0</c:v>
                </c:pt>
                <c:pt idx="65">
                  <c:v>2</c:v>
                </c:pt>
                <c:pt idx="66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124.60000000000001</c:v>
                </c:pt>
                <c:pt idx="2">
                  <c:v>163.2</c:v>
                </c:pt>
                <c:pt idx="3">
                  <c:v>130.97913322632422</c:v>
                </c:pt>
                <c:pt idx="4">
                  <c:v>4.699999999999999</c:v>
                </c:pt>
                <c:pt idx="5">
                  <c:v>50.2</c:v>
                </c:pt>
                <c:pt idx="6">
                  <c:v>1068.085106382979</c:v>
                </c:pt>
                <c:pt idx="7">
                  <c:v>2.4</c:v>
                </c:pt>
                <c:pt idx="8">
                  <c:v>49.7</c:v>
                </c:pt>
                <c:pt idx="9">
                  <c:v>2070.8333333333335</c:v>
                </c:pt>
                <c:pt idx="10">
                  <c:v>1.4</c:v>
                </c:pt>
                <c:pt idx="11">
                  <c:v>1.1</c:v>
                </c:pt>
                <c:pt idx="12">
                  <c:v>78.57142857142858</c:v>
                </c:pt>
                <c:pt idx="15">
                  <c:v>0</c:v>
                </c:pt>
                <c:pt idx="17">
                  <c:v>-1.1</c:v>
                </c:pt>
                <c:pt idx="18">
                  <c:v>0</c:v>
                </c:pt>
                <c:pt idx="19">
                  <c:v>0.9</c:v>
                </c:pt>
                <c:pt idx="20">
                  <c:v>0.2</c:v>
                </c:pt>
                <c:pt idx="21">
                  <c:v>22.222222222222225</c:v>
                </c:pt>
                <c:pt idx="22">
                  <c:v>0.1</c:v>
                </c:pt>
                <c:pt idx="23">
                  <c:v>49.5</c:v>
                </c:pt>
                <c:pt idx="24">
                  <c:v>49500</c:v>
                </c:pt>
                <c:pt idx="25">
                  <c:v>2.3</c:v>
                </c:pt>
                <c:pt idx="26">
                  <c:v>0.5</c:v>
                </c:pt>
                <c:pt idx="27">
                  <c:v>21.73913043478261</c:v>
                </c:pt>
                <c:pt idx="28">
                  <c:v>1.8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0.5</c:v>
                </c:pt>
                <c:pt idx="33">
                  <c:v>100</c:v>
                </c:pt>
                <c:pt idx="43">
                  <c:v>119.9</c:v>
                </c:pt>
                <c:pt idx="44">
                  <c:v>113</c:v>
                </c:pt>
                <c:pt idx="45">
                  <c:v>94.24520433694745</c:v>
                </c:pt>
                <c:pt idx="46">
                  <c:v>119.9</c:v>
                </c:pt>
                <c:pt idx="47">
                  <c:v>113</c:v>
                </c:pt>
                <c:pt idx="48">
                  <c:v>94.24520433694745</c:v>
                </c:pt>
                <c:pt idx="49">
                  <c:v>23.5</c:v>
                </c:pt>
                <c:pt idx="50">
                  <c:v>25</c:v>
                </c:pt>
                <c:pt idx="51">
                  <c:v>106.38297872340425</c:v>
                </c:pt>
                <c:pt idx="52">
                  <c:v>14</c:v>
                </c:pt>
                <c:pt idx="53">
                  <c:v>17</c:v>
                </c:pt>
                <c:pt idx="54">
                  <c:v>121.42857142857142</c:v>
                </c:pt>
                <c:pt idx="61">
                  <c:v>9.5</c:v>
                </c:pt>
                <c:pt idx="62">
                  <c:v>8</c:v>
                </c:pt>
                <c:pt idx="63">
                  <c:v>84.21052631578947</c:v>
                </c:pt>
                <c:pt idx="64">
                  <c:v>9.5</c:v>
                </c:pt>
                <c:pt idx="65">
                  <c:v>8</c:v>
                </c:pt>
                <c:pt idx="66">
                  <c:v>84.21052631578947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103.89999999999999</c:v>
                </c:pt>
                <c:pt idx="2">
                  <c:v>100.5</c:v>
                </c:pt>
                <c:pt idx="3">
                  <c:v>96.72762271414823</c:v>
                </c:pt>
                <c:pt idx="4">
                  <c:v>16.599999999999998</c:v>
                </c:pt>
                <c:pt idx="5">
                  <c:v>20.4</c:v>
                </c:pt>
                <c:pt idx="6">
                  <c:v>122.89156626506026</c:v>
                </c:pt>
                <c:pt idx="7">
                  <c:v>14.799999999999999</c:v>
                </c:pt>
                <c:pt idx="8">
                  <c:v>18.5</c:v>
                </c:pt>
                <c:pt idx="9">
                  <c:v>125</c:v>
                </c:pt>
                <c:pt idx="10">
                  <c:v>12.4</c:v>
                </c:pt>
                <c:pt idx="11">
                  <c:v>16.4</c:v>
                </c:pt>
                <c:pt idx="12">
                  <c:v>132.25806451612902</c:v>
                </c:pt>
                <c:pt idx="16">
                  <c:v>0.6</c:v>
                </c:pt>
                <c:pt idx="17">
                  <c:v>0.8</c:v>
                </c:pt>
                <c:pt idx="18">
                  <c:v>133.33333333333334</c:v>
                </c:pt>
                <c:pt idx="19">
                  <c:v>1.6</c:v>
                </c:pt>
                <c:pt idx="20">
                  <c:v>0.1</c:v>
                </c:pt>
                <c:pt idx="21">
                  <c:v>6.25</c:v>
                </c:pt>
                <c:pt idx="22">
                  <c:v>0.2</c:v>
                </c:pt>
                <c:pt idx="23">
                  <c:v>1.2</c:v>
                </c:pt>
                <c:pt idx="24">
                  <c:v>599.9999999999999</c:v>
                </c:pt>
                <c:pt idx="25">
                  <c:v>1.8</c:v>
                </c:pt>
                <c:pt idx="26">
                  <c:v>1.9000000000000001</c:v>
                </c:pt>
                <c:pt idx="27">
                  <c:v>105.55555555555556</c:v>
                </c:pt>
                <c:pt idx="28">
                  <c:v>1.8</c:v>
                </c:pt>
                <c:pt idx="29">
                  <c:v>1.8</c:v>
                </c:pt>
                <c:pt idx="30">
                  <c:v>100</c:v>
                </c:pt>
                <c:pt idx="32">
                  <c:v>0.1</c:v>
                </c:pt>
                <c:pt idx="33">
                  <c:v>0</c:v>
                </c:pt>
                <c:pt idx="43">
                  <c:v>87.3</c:v>
                </c:pt>
                <c:pt idx="44">
                  <c:v>80.1</c:v>
                </c:pt>
                <c:pt idx="45">
                  <c:v>91.75257731958763</c:v>
                </c:pt>
                <c:pt idx="46">
                  <c:v>87.3</c:v>
                </c:pt>
                <c:pt idx="47">
                  <c:v>80.1</c:v>
                </c:pt>
                <c:pt idx="48">
                  <c:v>91.75257731958763</c:v>
                </c:pt>
                <c:pt idx="49">
                  <c:v>33.4</c:v>
                </c:pt>
                <c:pt idx="50">
                  <c:v>105.6</c:v>
                </c:pt>
                <c:pt idx="51">
                  <c:v>316.16766467065867</c:v>
                </c:pt>
                <c:pt idx="52">
                  <c:v>24.8</c:v>
                </c:pt>
                <c:pt idx="53">
                  <c:v>65.2</c:v>
                </c:pt>
                <c:pt idx="54">
                  <c:v>262.9032258064516</c:v>
                </c:pt>
                <c:pt idx="58">
                  <c:v>2.6</c:v>
                </c:pt>
                <c:pt idx="60">
                  <c:v>0</c:v>
                </c:pt>
                <c:pt idx="61">
                  <c:v>5.9</c:v>
                </c:pt>
                <c:pt idx="62">
                  <c:v>40.4</c:v>
                </c:pt>
                <c:pt idx="63">
                  <c:v>684.7457627118644</c:v>
                </c:pt>
                <c:pt idx="64">
                  <c:v>5.9</c:v>
                </c:pt>
                <c:pt idx="65">
                  <c:v>40</c:v>
                </c:pt>
                <c:pt idx="66">
                  <c:v>677.9661016949152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83</c:v>
                </c:pt>
                <c:pt idx="2">
                  <c:v>84.1</c:v>
                </c:pt>
                <c:pt idx="3">
                  <c:v>101.32530120481927</c:v>
                </c:pt>
                <c:pt idx="4">
                  <c:v>12.299999999999999</c:v>
                </c:pt>
                <c:pt idx="5">
                  <c:v>12.299999999999999</c:v>
                </c:pt>
                <c:pt idx="6">
                  <c:v>100</c:v>
                </c:pt>
                <c:pt idx="7">
                  <c:v>9.6</c:v>
                </c:pt>
                <c:pt idx="8">
                  <c:v>10.2</c:v>
                </c:pt>
                <c:pt idx="9">
                  <c:v>106.25</c:v>
                </c:pt>
                <c:pt idx="10">
                  <c:v>5.9</c:v>
                </c:pt>
                <c:pt idx="11">
                  <c:v>7</c:v>
                </c:pt>
                <c:pt idx="12">
                  <c:v>118.64406779661016</c:v>
                </c:pt>
                <c:pt idx="15">
                  <c:v>0</c:v>
                </c:pt>
                <c:pt idx="16">
                  <c:v>1.6</c:v>
                </c:pt>
                <c:pt idx="17">
                  <c:v>0.7</c:v>
                </c:pt>
                <c:pt idx="18">
                  <c:v>43.74999999999999</c:v>
                </c:pt>
                <c:pt idx="19">
                  <c:v>1.7</c:v>
                </c:pt>
                <c:pt idx="20">
                  <c:v>1.8</c:v>
                </c:pt>
                <c:pt idx="21">
                  <c:v>105.88235294117648</c:v>
                </c:pt>
                <c:pt idx="22">
                  <c:v>0.4</c:v>
                </c:pt>
                <c:pt idx="23">
                  <c:v>0.7</c:v>
                </c:pt>
                <c:pt idx="24">
                  <c:v>174.99999999999997</c:v>
                </c:pt>
                <c:pt idx="25">
                  <c:v>2.6999999999999997</c:v>
                </c:pt>
                <c:pt idx="26">
                  <c:v>2.1</c:v>
                </c:pt>
                <c:pt idx="27">
                  <c:v>77.77777777777779</c:v>
                </c:pt>
                <c:pt idx="28">
                  <c:v>2.4</c:v>
                </c:pt>
                <c:pt idx="29">
                  <c:v>1.8</c:v>
                </c:pt>
                <c:pt idx="30">
                  <c:v>75</c:v>
                </c:pt>
                <c:pt idx="31">
                  <c:v>0.3</c:v>
                </c:pt>
                <c:pt idx="32">
                  <c:v>0.3</c:v>
                </c:pt>
                <c:pt idx="33">
                  <c:v>100</c:v>
                </c:pt>
                <c:pt idx="43">
                  <c:v>70.7</c:v>
                </c:pt>
                <c:pt idx="44">
                  <c:v>71.8</c:v>
                </c:pt>
                <c:pt idx="45">
                  <c:v>101.55586987270155</c:v>
                </c:pt>
                <c:pt idx="46">
                  <c:v>70.7</c:v>
                </c:pt>
                <c:pt idx="47">
                  <c:v>71.8</c:v>
                </c:pt>
                <c:pt idx="48">
                  <c:v>101.55586987270155</c:v>
                </c:pt>
                <c:pt idx="49">
                  <c:v>18</c:v>
                </c:pt>
                <c:pt idx="50">
                  <c:v>21</c:v>
                </c:pt>
                <c:pt idx="51">
                  <c:v>116.66666666666667</c:v>
                </c:pt>
                <c:pt idx="52">
                  <c:v>14</c:v>
                </c:pt>
                <c:pt idx="53">
                  <c:v>17</c:v>
                </c:pt>
                <c:pt idx="54">
                  <c:v>121.42857142857142</c:v>
                </c:pt>
                <c:pt idx="60">
                  <c:v>0</c:v>
                </c:pt>
                <c:pt idx="61">
                  <c:v>4</c:v>
                </c:pt>
                <c:pt idx="62">
                  <c:v>4</c:v>
                </c:pt>
                <c:pt idx="63">
                  <c:v>100</c:v>
                </c:pt>
                <c:pt idx="64">
                  <c:v>4</c:v>
                </c:pt>
                <c:pt idx="65">
                  <c:v>4</c:v>
                </c:pt>
                <c:pt idx="66">
                  <c:v>100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105</c:v>
                </c:pt>
                <c:pt idx="2">
                  <c:v>85.2</c:v>
                </c:pt>
                <c:pt idx="3">
                  <c:v>81.14285714285715</c:v>
                </c:pt>
                <c:pt idx="4">
                  <c:v>30.700000000000003</c:v>
                </c:pt>
                <c:pt idx="5">
                  <c:v>15.499999999999998</c:v>
                </c:pt>
                <c:pt idx="6">
                  <c:v>50.488599348534194</c:v>
                </c:pt>
                <c:pt idx="7">
                  <c:v>30.700000000000003</c:v>
                </c:pt>
                <c:pt idx="8">
                  <c:v>15.499999999999998</c:v>
                </c:pt>
                <c:pt idx="10">
                  <c:v>1</c:v>
                </c:pt>
                <c:pt idx="11">
                  <c:v>0.6</c:v>
                </c:pt>
                <c:pt idx="12">
                  <c:v>60</c:v>
                </c:pt>
                <c:pt idx="13">
                  <c:v>2.1</c:v>
                </c:pt>
                <c:pt idx="17">
                  <c:v>0.6</c:v>
                </c:pt>
                <c:pt idx="18">
                  <c:v>0</c:v>
                </c:pt>
                <c:pt idx="19">
                  <c:v>26.6</c:v>
                </c:pt>
                <c:pt idx="20">
                  <c:v>12.7</c:v>
                </c:pt>
                <c:pt idx="22">
                  <c:v>1</c:v>
                </c:pt>
                <c:pt idx="23">
                  <c:v>1.6</c:v>
                </c:pt>
                <c:pt idx="24">
                  <c:v>160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43">
                  <c:v>74.3</c:v>
                </c:pt>
                <c:pt idx="44">
                  <c:v>69.7</c:v>
                </c:pt>
                <c:pt idx="45">
                  <c:v>93.80888290713325</c:v>
                </c:pt>
                <c:pt idx="46">
                  <c:v>74.3</c:v>
                </c:pt>
                <c:pt idx="47">
                  <c:v>69.7</c:v>
                </c:pt>
                <c:pt idx="48">
                  <c:v>93.80888290713325</c:v>
                </c:pt>
                <c:pt idx="49">
                  <c:v>20.9</c:v>
                </c:pt>
                <c:pt idx="50">
                  <c:v>22</c:v>
                </c:pt>
                <c:pt idx="51">
                  <c:v>105.26315789473686</c:v>
                </c:pt>
                <c:pt idx="52">
                  <c:v>14</c:v>
                </c:pt>
                <c:pt idx="53">
                  <c:v>17</c:v>
                </c:pt>
                <c:pt idx="54">
                  <c:v>121.42857142857142</c:v>
                </c:pt>
                <c:pt idx="58">
                  <c:v>1.9</c:v>
                </c:pt>
                <c:pt idx="60">
                  <c:v>0</c:v>
                </c:pt>
                <c:pt idx="61">
                  <c:v>5.1</c:v>
                </c:pt>
                <c:pt idx="62">
                  <c:v>5</c:v>
                </c:pt>
                <c:pt idx="63">
                  <c:v>98.03921568627452</c:v>
                </c:pt>
                <c:pt idx="64">
                  <c:v>5.1</c:v>
                </c:pt>
                <c:pt idx="65">
                  <c:v>5</c:v>
                </c:pt>
                <c:pt idx="66">
                  <c:v>98.03921568627452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69.8</c:v>
                </c:pt>
                <c:pt idx="2">
                  <c:v>201</c:v>
                </c:pt>
                <c:pt idx="3">
                  <c:v>287.9656160458453</c:v>
                </c:pt>
                <c:pt idx="4">
                  <c:v>18.4</c:v>
                </c:pt>
                <c:pt idx="5">
                  <c:v>160.3</c:v>
                </c:pt>
                <c:pt idx="6">
                  <c:v>871.1956521739132</c:v>
                </c:pt>
                <c:pt idx="7">
                  <c:v>17</c:v>
                </c:pt>
                <c:pt idx="8">
                  <c:v>32.2</c:v>
                </c:pt>
                <c:pt idx="9">
                  <c:v>189.41176470588238</c:v>
                </c:pt>
                <c:pt idx="10">
                  <c:v>8.6</c:v>
                </c:pt>
                <c:pt idx="11">
                  <c:v>29.5</c:v>
                </c:pt>
                <c:pt idx="12">
                  <c:v>343.02325581395354</c:v>
                </c:pt>
                <c:pt idx="15">
                  <c:v>0</c:v>
                </c:pt>
                <c:pt idx="16">
                  <c:v>0.8</c:v>
                </c:pt>
                <c:pt idx="17">
                  <c:v>1.5</c:v>
                </c:pt>
                <c:pt idx="18">
                  <c:v>187.5</c:v>
                </c:pt>
                <c:pt idx="19">
                  <c:v>7.4</c:v>
                </c:pt>
                <c:pt idx="20">
                  <c:v>0.7</c:v>
                </c:pt>
                <c:pt idx="21">
                  <c:v>9.459459459459458</c:v>
                </c:pt>
                <c:pt idx="22">
                  <c:v>0.2</c:v>
                </c:pt>
                <c:pt idx="23">
                  <c:v>0.5</c:v>
                </c:pt>
                <c:pt idx="24">
                  <c:v>250</c:v>
                </c:pt>
                <c:pt idx="25">
                  <c:v>1.4</c:v>
                </c:pt>
                <c:pt idx="26">
                  <c:v>128.1</c:v>
                </c:pt>
                <c:pt idx="27">
                  <c:v>9150</c:v>
                </c:pt>
                <c:pt idx="28">
                  <c:v>1</c:v>
                </c:pt>
                <c:pt idx="29">
                  <c:v>9.3</c:v>
                </c:pt>
                <c:pt idx="30">
                  <c:v>930.0000000000001</c:v>
                </c:pt>
                <c:pt idx="31">
                  <c:v>0.4</c:v>
                </c:pt>
                <c:pt idx="32">
                  <c:v>0.4</c:v>
                </c:pt>
                <c:pt idx="33">
                  <c:v>100</c:v>
                </c:pt>
                <c:pt idx="38">
                  <c:v>118.4</c:v>
                </c:pt>
                <c:pt idx="43">
                  <c:v>51.4</c:v>
                </c:pt>
                <c:pt idx="44">
                  <c:v>40.7</c:v>
                </c:pt>
                <c:pt idx="45">
                  <c:v>79.18287937743192</c:v>
                </c:pt>
                <c:pt idx="46">
                  <c:v>51.4</c:v>
                </c:pt>
                <c:pt idx="47">
                  <c:v>40.7</c:v>
                </c:pt>
                <c:pt idx="48">
                  <c:v>79.18287937743192</c:v>
                </c:pt>
                <c:pt idx="49">
                  <c:v>37.3</c:v>
                </c:pt>
                <c:pt idx="50">
                  <c:v>15.7</c:v>
                </c:pt>
                <c:pt idx="51">
                  <c:v>42.0911528150134</c:v>
                </c:pt>
                <c:pt idx="52">
                  <c:v>22.4</c:v>
                </c:pt>
                <c:pt idx="53">
                  <c:v>10</c:v>
                </c:pt>
                <c:pt idx="54">
                  <c:v>44.642857142857146</c:v>
                </c:pt>
                <c:pt idx="58">
                  <c:v>9.7</c:v>
                </c:pt>
                <c:pt idx="60">
                  <c:v>0</c:v>
                </c:pt>
                <c:pt idx="61">
                  <c:v>5.1</c:v>
                </c:pt>
                <c:pt idx="62">
                  <c:v>5.7</c:v>
                </c:pt>
                <c:pt idx="63">
                  <c:v>111.76470588235294</c:v>
                </c:pt>
                <c:pt idx="64">
                  <c:v>5</c:v>
                </c:pt>
                <c:pt idx="65">
                  <c:v>5.7</c:v>
                </c:pt>
                <c:pt idx="66">
                  <c:v>114.00000000000001</c:v>
                </c:pt>
                <c:pt idx="67">
                  <c:v>0.1</c:v>
                </c:pt>
                <c:pt idx="6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103.2</c:v>
                </c:pt>
                <c:pt idx="2">
                  <c:v>96.5</c:v>
                </c:pt>
                <c:pt idx="3">
                  <c:v>93.5077519379845</c:v>
                </c:pt>
                <c:pt idx="4">
                  <c:v>8.3</c:v>
                </c:pt>
                <c:pt idx="5">
                  <c:v>7.6</c:v>
                </c:pt>
                <c:pt idx="6">
                  <c:v>91.56626506024095</c:v>
                </c:pt>
                <c:pt idx="7">
                  <c:v>6.9</c:v>
                </c:pt>
                <c:pt idx="8">
                  <c:v>3.5999999999999996</c:v>
                </c:pt>
                <c:pt idx="9">
                  <c:v>52.17391304347825</c:v>
                </c:pt>
                <c:pt idx="10">
                  <c:v>3.7</c:v>
                </c:pt>
                <c:pt idx="11">
                  <c:v>1.7</c:v>
                </c:pt>
                <c:pt idx="12">
                  <c:v>45.945945945945944</c:v>
                </c:pt>
                <c:pt idx="16">
                  <c:v>0.2</c:v>
                </c:pt>
                <c:pt idx="17">
                  <c:v>1.4</c:v>
                </c:pt>
                <c:pt idx="18">
                  <c:v>699.9999999999999</c:v>
                </c:pt>
                <c:pt idx="19">
                  <c:v>2.3</c:v>
                </c:pt>
                <c:pt idx="21">
                  <c:v>0</c:v>
                </c:pt>
                <c:pt idx="22">
                  <c:v>0.7</c:v>
                </c:pt>
                <c:pt idx="23">
                  <c:v>0.5</c:v>
                </c:pt>
                <c:pt idx="24">
                  <c:v>71.42857142857143</c:v>
                </c:pt>
                <c:pt idx="25">
                  <c:v>1.4000000000000001</c:v>
                </c:pt>
                <c:pt idx="26">
                  <c:v>4</c:v>
                </c:pt>
                <c:pt idx="27">
                  <c:v>285.71428571428567</c:v>
                </c:pt>
                <c:pt idx="28">
                  <c:v>1.3</c:v>
                </c:pt>
                <c:pt idx="29">
                  <c:v>3.9</c:v>
                </c:pt>
                <c:pt idx="30">
                  <c:v>300</c:v>
                </c:pt>
                <c:pt idx="33">
                  <c:v>0</c:v>
                </c:pt>
                <c:pt idx="34">
                  <c:v>0.1</c:v>
                </c:pt>
                <c:pt idx="35">
                  <c:v>0.1</c:v>
                </c:pt>
                <c:pt idx="36">
                  <c:v>100</c:v>
                </c:pt>
                <c:pt idx="43">
                  <c:v>94.9</c:v>
                </c:pt>
                <c:pt idx="44">
                  <c:v>88.9</c:v>
                </c:pt>
                <c:pt idx="45">
                  <c:v>93.67755532139094</c:v>
                </c:pt>
                <c:pt idx="46">
                  <c:v>94.9</c:v>
                </c:pt>
                <c:pt idx="47">
                  <c:v>88.9</c:v>
                </c:pt>
                <c:pt idx="48">
                  <c:v>93.67755532139094</c:v>
                </c:pt>
                <c:pt idx="49">
                  <c:v>16</c:v>
                </c:pt>
                <c:pt idx="50">
                  <c:v>63.8</c:v>
                </c:pt>
                <c:pt idx="51">
                  <c:v>398.75</c:v>
                </c:pt>
                <c:pt idx="52">
                  <c:v>12</c:v>
                </c:pt>
                <c:pt idx="53">
                  <c:v>36.4</c:v>
                </c:pt>
                <c:pt idx="54">
                  <c:v>303.3333333333333</c:v>
                </c:pt>
                <c:pt idx="60">
                  <c:v>0</c:v>
                </c:pt>
                <c:pt idx="61">
                  <c:v>4</c:v>
                </c:pt>
                <c:pt idx="62">
                  <c:v>27.3</c:v>
                </c:pt>
                <c:pt idx="63">
                  <c:v>682.5</c:v>
                </c:pt>
                <c:pt idx="64">
                  <c:v>4</c:v>
                </c:pt>
                <c:pt idx="65">
                  <c:v>27.3</c:v>
                </c:pt>
                <c:pt idx="66">
                  <c:v>682.5</c:v>
                </c:pt>
                <c:pt idx="6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108.9</c:v>
                </c:pt>
                <c:pt idx="2">
                  <c:v>116</c:v>
                </c:pt>
                <c:pt idx="3">
                  <c:v>106.51974288337924</c:v>
                </c:pt>
                <c:pt idx="4">
                  <c:v>12.5</c:v>
                </c:pt>
                <c:pt idx="5">
                  <c:v>34.8</c:v>
                </c:pt>
                <c:pt idx="6">
                  <c:v>278.4</c:v>
                </c:pt>
                <c:pt idx="7">
                  <c:v>8.1</c:v>
                </c:pt>
                <c:pt idx="8">
                  <c:v>30</c:v>
                </c:pt>
                <c:pt idx="9">
                  <c:v>370.3703703703704</c:v>
                </c:pt>
                <c:pt idx="10">
                  <c:v>1.8</c:v>
                </c:pt>
                <c:pt idx="11">
                  <c:v>0.8</c:v>
                </c:pt>
                <c:pt idx="12">
                  <c:v>44.44444444444445</c:v>
                </c:pt>
                <c:pt idx="13">
                  <c:v>0.6</c:v>
                </c:pt>
                <c:pt idx="16">
                  <c:v>0.9</c:v>
                </c:pt>
                <c:pt idx="17">
                  <c:v>0.6</c:v>
                </c:pt>
                <c:pt idx="18">
                  <c:v>66.66666666666666</c:v>
                </c:pt>
                <c:pt idx="19">
                  <c:v>3.7</c:v>
                </c:pt>
                <c:pt idx="20">
                  <c:v>0.2</c:v>
                </c:pt>
                <c:pt idx="21">
                  <c:v>5.405405405405405</c:v>
                </c:pt>
                <c:pt idx="22">
                  <c:v>1.1</c:v>
                </c:pt>
                <c:pt idx="23">
                  <c:v>28.4</c:v>
                </c:pt>
                <c:pt idx="24">
                  <c:v>2581.8181818181815</c:v>
                </c:pt>
                <c:pt idx="25">
                  <c:v>4.4</c:v>
                </c:pt>
                <c:pt idx="26">
                  <c:v>4.8</c:v>
                </c:pt>
                <c:pt idx="27">
                  <c:v>109.09090909090908</c:v>
                </c:pt>
                <c:pt idx="28">
                  <c:v>4.4</c:v>
                </c:pt>
                <c:pt idx="29">
                  <c:v>4.8</c:v>
                </c:pt>
                <c:pt idx="30">
                  <c:v>109.09090909090908</c:v>
                </c:pt>
                <c:pt idx="33">
                  <c:v>0</c:v>
                </c:pt>
                <c:pt idx="43">
                  <c:v>96.4</c:v>
                </c:pt>
                <c:pt idx="44">
                  <c:v>81.2</c:v>
                </c:pt>
                <c:pt idx="45">
                  <c:v>84.23236514522821</c:v>
                </c:pt>
                <c:pt idx="46">
                  <c:v>96.4</c:v>
                </c:pt>
                <c:pt idx="47">
                  <c:v>81.2</c:v>
                </c:pt>
                <c:pt idx="48">
                  <c:v>84.23236514522821</c:v>
                </c:pt>
                <c:pt idx="49">
                  <c:v>24.1</c:v>
                </c:pt>
                <c:pt idx="50">
                  <c:v>20</c:v>
                </c:pt>
                <c:pt idx="51">
                  <c:v>82.9875518672199</c:v>
                </c:pt>
                <c:pt idx="52">
                  <c:v>16</c:v>
                </c:pt>
                <c:pt idx="53">
                  <c:v>13</c:v>
                </c:pt>
                <c:pt idx="54">
                  <c:v>81.25</c:v>
                </c:pt>
                <c:pt idx="58">
                  <c:v>2.5</c:v>
                </c:pt>
                <c:pt idx="60">
                  <c:v>0</c:v>
                </c:pt>
                <c:pt idx="61">
                  <c:v>5.6</c:v>
                </c:pt>
                <c:pt idx="62">
                  <c:v>7</c:v>
                </c:pt>
                <c:pt idx="63">
                  <c:v>125</c:v>
                </c:pt>
                <c:pt idx="64">
                  <c:v>4</c:v>
                </c:pt>
                <c:pt idx="65">
                  <c:v>7</c:v>
                </c:pt>
                <c:pt idx="66">
                  <c:v>175</c:v>
                </c:pt>
                <c:pt idx="67">
                  <c:v>1.6</c:v>
                </c:pt>
                <c:pt idx="6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72.2</c:v>
                </c:pt>
                <c:pt idx="2">
                  <c:v>86.6</c:v>
                </c:pt>
                <c:pt idx="3">
                  <c:v>119.94459833795013</c:v>
                </c:pt>
                <c:pt idx="4">
                  <c:v>21.3</c:v>
                </c:pt>
                <c:pt idx="5">
                  <c:v>33.8</c:v>
                </c:pt>
                <c:pt idx="6">
                  <c:v>158.68544600938966</c:v>
                </c:pt>
                <c:pt idx="7">
                  <c:v>21</c:v>
                </c:pt>
                <c:pt idx="8">
                  <c:v>29.4</c:v>
                </c:pt>
                <c:pt idx="9">
                  <c:v>140</c:v>
                </c:pt>
                <c:pt idx="10">
                  <c:v>6.3</c:v>
                </c:pt>
                <c:pt idx="11">
                  <c:v>1.1</c:v>
                </c:pt>
                <c:pt idx="12">
                  <c:v>17.460317460317462</c:v>
                </c:pt>
                <c:pt idx="15">
                  <c:v>0</c:v>
                </c:pt>
                <c:pt idx="16">
                  <c:v>1.1</c:v>
                </c:pt>
                <c:pt idx="17">
                  <c:v>0.6</c:v>
                </c:pt>
                <c:pt idx="18">
                  <c:v>54.54545454545454</c:v>
                </c:pt>
                <c:pt idx="19">
                  <c:v>13.5</c:v>
                </c:pt>
                <c:pt idx="20">
                  <c:v>27.3</c:v>
                </c:pt>
                <c:pt idx="21">
                  <c:v>202.22222222222223</c:v>
                </c:pt>
                <c:pt idx="22">
                  <c:v>0.1</c:v>
                </c:pt>
                <c:pt idx="23">
                  <c:v>0.4</c:v>
                </c:pt>
                <c:pt idx="24">
                  <c:v>400</c:v>
                </c:pt>
                <c:pt idx="25">
                  <c:v>0.3</c:v>
                </c:pt>
                <c:pt idx="26">
                  <c:v>4.4</c:v>
                </c:pt>
                <c:pt idx="27">
                  <c:v>1466.6666666666667</c:v>
                </c:pt>
                <c:pt idx="29">
                  <c:v>3.6</c:v>
                </c:pt>
                <c:pt idx="30">
                  <c:v>0</c:v>
                </c:pt>
                <c:pt idx="31">
                  <c:v>0.3</c:v>
                </c:pt>
                <c:pt idx="32">
                  <c:v>0.3</c:v>
                </c:pt>
                <c:pt idx="33">
                  <c:v>100</c:v>
                </c:pt>
                <c:pt idx="38">
                  <c:v>0.5</c:v>
                </c:pt>
                <c:pt idx="43">
                  <c:v>50.9</c:v>
                </c:pt>
                <c:pt idx="44">
                  <c:v>52.8</c:v>
                </c:pt>
                <c:pt idx="45">
                  <c:v>103.7328094302554</c:v>
                </c:pt>
                <c:pt idx="46">
                  <c:v>50.9</c:v>
                </c:pt>
                <c:pt idx="47">
                  <c:v>52.8</c:v>
                </c:pt>
                <c:pt idx="48">
                  <c:v>103.7328094302554</c:v>
                </c:pt>
                <c:pt idx="49">
                  <c:v>28.2</c:v>
                </c:pt>
                <c:pt idx="50">
                  <c:v>26</c:v>
                </c:pt>
                <c:pt idx="51">
                  <c:v>92.19858156028369</c:v>
                </c:pt>
                <c:pt idx="52">
                  <c:v>18.1</c:v>
                </c:pt>
                <c:pt idx="53">
                  <c:v>22</c:v>
                </c:pt>
                <c:pt idx="54">
                  <c:v>121.54696132596685</c:v>
                </c:pt>
                <c:pt idx="58">
                  <c:v>3.6</c:v>
                </c:pt>
                <c:pt idx="61">
                  <c:v>6.5</c:v>
                </c:pt>
                <c:pt idx="62">
                  <c:v>4</c:v>
                </c:pt>
                <c:pt idx="63">
                  <c:v>61.53846153846154</c:v>
                </c:pt>
                <c:pt idx="64">
                  <c:v>6</c:v>
                </c:pt>
                <c:pt idx="65">
                  <c:v>4</c:v>
                </c:pt>
                <c:pt idx="66">
                  <c:v>66.66666666666666</c:v>
                </c:pt>
                <c:pt idx="67">
                  <c:v>0.1</c:v>
                </c:pt>
                <c:pt idx="6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109.3</c:v>
                </c:pt>
                <c:pt idx="2">
                  <c:v>98.9</c:v>
                </c:pt>
                <c:pt idx="3">
                  <c:v>90.48490393412627</c:v>
                </c:pt>
                <c:pt idx="4">
                  <c:v>8.1</c:v>
                </c:pt>
                <c:pt idx="5">
                  <c:v>11.4</c:v>
                </c:pt>
                <c:pt idx="6">
                  <c:v>140.74074074074073</c:v>
                </c:pt>
                <c:pt idx="7">
                  <c:v>5</c:v>
                </c:pt>
                <c:pt idx="8">
                  <c:v>9.6</c:v>
                </c:pt>
                <c:pt idx="9">
                  <c:v>192</c:v>
                </c:pt>
                <c:pt idx="10">
                  <c:v>1.8</c:v>
                </c:pt>
                <c:pt idx="11">
                  <c:v>1.6</c:v>
                </c:pt>
                <c:pt idx="12">
                  <c:v>88.8888888888889</c:v>
                </c:pt>
                <c:pt idx="16">
                  <c:v>0.6</c:v>
                </c:pt>
                <c:pt idx="17">
                  <c:v>2</c:v>
                </c:pt>
                <c:pt idx="18">
                  <c:v>333.33333333333337</c:v>
                </c:pt>
                <c:pt idx="19">
                  <c:v>16.1</c:v>
                </c:pt>
                <c:pt idx="20">
                  <c:v>0.5</c:v>
                </c:pt>
                <c:pt idx="21">
                  <c:v>3.105590062111801</c:v>
                </c:pt>
                <c:pt idx="22">
                  <c:v>0.7</c:v>
                </c:pt>
                <c:pt idx="23">
                  <c:v>5.5</c:v>
                </c:pt>
                <c:pt idx="24">
                  <c:v>785.7142857142858</c:v>
                </c:pt>
                <c:pt idx="25">
                  <c:v>3.1</c:v>
                </c:pt>
                <c:pt idx="26">
                  <c:v>1.8</c:v>
                </c:pt>
                <c:pt idx="27">
                  <c:v>58.06451612903226</c:v>
                </c:pt>
                <c:pt idx="28">
                  <c:v>3.1</c:v>
                </c:pt>
                <c:pt idx="29">
                  <c:v>1.8</c:v>
                </c:pt>
                <c:pt idx="30">
                  <c:v>58.06451612903226</c:v>
                </c:pt>
                <c:pt idx="43">
                  <c:v>101.2</c:v>
                </c:pt>
                <c:pt idx="44">
                  <c:v>87.5</c:v>
                </c:pt>
                <c:pt idx="45">
                  <c:v>86.46245059288538</c:v>
                </c:pt>
                <c:pt idx="46">
                  <c:v>101.2</c:v>
                </c:pt>
                <c:pt idx="47">
                  <c:v>87.5</c:v>
                </c:pt>
                <c:pt idx="48">
                  <c:v>86.46245059288538</c:v>
                </c:pt>
                <c:pt idx="49">
                  <c:v>58.9</c:v>
                </c:pt>
                <c:pt idx="50">
                  <c:v>16.3</c:v>
                </c:pt>
                <c:pt idx="51">
                  <c:v>27.67402376910017</c:v>
                </c:pt>
                <c:pt idx="52">
                  <c:v>32.7</c:v>
                </c:pt>
                <c:pt idx="53">
                  <c:v>14.1</c:v>
                </c:pt>
                <c:pt idx="54">
                  <c:v>43.11926605504587</c:v>
                </c:pt>
                <c:pt idx="58">
                  <c:v>11.2</c:v>
                </c:pt>
                <c:pt idx="60">
                  <c:v>0</c:v>
                </c:pt>
                <c:pt idx="61">
                  <c:v>15</c:v>
                </c:pt>
                <c:pt idx="62">
                  <c:v>2.3</c:v>
                </c:pt>
                <c:pt idx="63">
                  <c:v>15.333333333333332</c:v>
                </c:pt>
                <c:pt idx="64">
                  <c:v>4.8</c:v>
                </c:pt>
                <c:pt idx="65">
                  <c:v>2.3</c:v>
                </c:pt>
                <c:pt idx="66">
                  <c:v>47.916666666666664</c:v>
                </c:pt>
                <c:pt idx="67">
                  <c:v>10.2</c:v>
                </c:pt>
                <c:pt idx="69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1032</c:v>
                </c:pt>
                <c:pt idx="2">
                  <c:v>1275.5</c:v>
                </c:pt>
                <c:pt idx="3">
                  <c:v>123.59496124031008</c:v>
                </c:pt>
                <c:pt idx="4">
                  <c:v>145.49999999999997</c:v>
                </c:pt>
                <c:pt idx="5">
                  <c:v>437.5</c:v>
                </c:pt>
                <c:pt idx="6">
                  <c:v>300.6872852233677</c:v>
                </c:pt>
                <c:pt idx="7">
                  <c:v>124.9</c:v>
                </c:pt>
                <c:pt idx="8">
                  <c:v>236.79999999999998</c:v>
                </c:pt>
                <c:pt idx="9">
                  <c:v>189.59167333867092</c:v>
                </c:pt>
                <c:pt idx="10">
                  <c:v>45.599999999999994</c:v>
                </c:pt>
                <c:pt idx="11">
                  <c:v>60.900000000000006</c:v>
                </c:pt>
                <c:pt idx="12">
                  <c:v>133.5526315789474</c:v>
                </c:pt>
                <c:pt idx="13">
                  <c:v>2.7</c:v>
                </c:pt>
                <c:pt idx="14">
                  <c:v>1.1</c:v>
                </c:pt>
                <c:pt idx="15">
                  <c:v>40.74074074074075</c:v>
                </c:pt>
                <c:pt idx="16">
                  <c:v>6.4</c:v>
                </c:pt>
                <c:pt idx="17">
                  <c:v>8.5</c:v>
                </c:pt>
                <c:pt idx="18">
                  <c:v>132.8125</c:v>
                </c:pt>
                <c:pt idx="19">
                  <c:v>79.8</c:v>
                </c:pt>
                <c:pt idx="20">
                  <c:v>75</c:v>
                </c:pt>
                <c:pt idx="21">
                  <c:v>93.98496240601504</c:v>
                </c:pt>
                <c:pt idx="22">
                  <c:v>4.6000000000000005</c:v>
                </c:pt>
                <c:pt idx="23">
                  <c:v>91.30000000000001</c:v>
                </c:pt>
                <c:pt idx="24">
                  <c:v>1984.7826086956522</c:v>
                </c:pt>
                <c:pt idx="25">
                  <c:v>20.600000000000005</c:v>
                </c:pt>
                <c:pt idx="26">
                  <c:v>200.70000000000002</c:v>
                </c:pt>
                <c:pt idx="27">
                  <c:v>974.2718446601939</c:v>
                </c:pt>
                <c:pt idx="28">
                  <c:v>19</c:v>
                </c:pt>
                <c:pt idx="29">
                  <c:v>32.7</c:v>
                </c:pt>
                <c:pt idx="30">
                  <c:v>172.10526315789477</c:v>
                </c:pt>
                <c:pt idx="31">
                  <c:v>1.5000000000000002</c:v>
                </c:pt>
                <c:pt idx="32">
                  <c:v>1.5999999999999999</c:v>
                </c:pt>
                <c:pt idx="33">
                  <c:v>106.66666666666664</c:v>
                </c:pt>
                <c:pt idx="34">
                  <c:v>0.1</c:v>
                </c:pt>
                <c:pt idx="35">
                  <c:v>0.1</c:v>
                </c:pt>
                <c:pt idx="36">
                  <c:v>100</c:v>
                </c:pt>
                <c:pt idx="37">
                  <c:v>0</c:v>
                </c:pt>
                <c:pt idx="38">
                  <c:v>121.2</c:v>
                </c:pt>
                <c:pt idx="39">
                  <c:v>0</c:v>
                </c:pt>
                <c:pt idx="40">
                  <c:v>0</c:v>
                </c:pt>
                <c:pt idx="41">
                  <c:v>45.1</c:v>
                </c:pt>
                <c:pt idx="42">
                  <c:v>0</c:v>
                </c:pt>
                <c:pt idx="43">
                  <c:v>886.5</c:v>
                </c:pt>
                <c:pt idx="44">
                  <c:v>838</c:v>
                </c:pt>
                <c:pt idx="45">
                  <c:v>94.52904681331077</c:v>
                </c:pt>
                <c:pt idx="46">
                  <c:v>886.5</c:v>
                </c:pt>
                <c:pt idx="47">
                  <c:v>838</c:v>
                </c:pt>
                <c:pt idx="48">
                  <c:v>94.52904681331077</c:v>
                </c:pt>
                <c:pt idx="49">
                  <c:v>309.5</c:v>
                </c:pt>
                <c:pt idx="50">
                  <c:v>361.1</c:v>
                </c:pt>
                <c:pt idx="51">
                  <c:v>116.67205169628434</c:v>
                </c:pt>
                <c:pt idx="52">
                  <c:v>202.3</c:v>
                </c:pt>
                <c:pt idx="53">
                  <c:v>247.6</c:v>
                </c:pt>
                <c:pt idx="54">
                  <c:v>122.39248640632722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36.3</c:v>
                </c:pt>
                <c:pt idx="59">
                  <c:v>0</c:v>
                </c:pt>
                <c:pt idx="60">
                  <c:v>0</c:v>
                </c:pt>
                <c:pt idx="61">
                  <c:v>70.80000000000001</c:v>
                </c:pt>
                <c:pt idx="62">
                  <c:v>113.5</c:v>
                </c:pt>
                <c:pt idx="63">
                  <c:v>160.31073446327682</c:v>
                </c:pt>
                <c:pt idx="64">
                  <c:v>57.1</c:v>
                </c:pt>
                <c:pt idx="65">
                  <c:v>113.1</c:v>
                </c:pt>
                <c:pt idx="66">
                  <c:v>198.07355516637477</c:v>
                </c:pt>
                <c:pt idx="67">
                  <c:v>13.299999999999999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axId val="34225331"/>
        <c:axId val="39592524"/>
      </c:barChart>
      <c:catAx>
        <c:axId val="3422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92524"/>
        <c:crosses val="autoZero"/>
        <c:auto val="1"/>
        <c:lblOffset val="100"/>
        <c:tickLblSkip val="3"/>
        <c:noMultiLvlLbl val="0"/>
      </c:catAx>
      <c:valAx>
        <c:axId val="39592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2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Лист3!$B$13:$BY$13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Лист3!$B$14:$BY$14</c:f>
              <c:numCache>
                <c:ptCount val="70"/>
                <c:pt idx="0">
                  <c:v>0</c:v>
                </c:pt>
                <c:pt idx="1">
                  <c:v>79.1</c:v>
                </c:pt>
                <c:pt idx="2">
                  <c:v>174.7</c:v>
                </c:pt>
                <c:pt idx="3">
                  <c:v>220.85967130214917</c:v>
                </c:pt>
                <c:pt idx="4">
                  <c:v>6</c:v>
                </c:pt>
                <c:pt idx="5">
                  <c:v>85.39999999999999</c:v>
                </c:pt>
                <c:pt idx="6">
                  <c:v>1423.3333333333333</c:v>
                </c:pt>
                <c:pt idx="7">
                  <c:v>3.1</c:v>
                </c:pt>
                <c:pt idx="8">
                  <c:v>32.99999999999999</c:v>
                </c:pt>
                <c:pt idx="9">
                  <c:v>1064.5161290322578</c:v>
                </c:pt>
                <c:pt idx="10">
                  <c:v>1</c:v>
                </c:pt>
                <c:pt idx="11">
                  <c:v>0.6</c:v>
                </c:pt>
                <c:pt idx="12">
                  <c:v>60</c:v>
                </c:pt>
                <c:pt idx="14">
                  <c:v>1.1</c:v>
                </c:pt>
                <c:pt idx="16">
                  <c:v>0.5</c:v>
                </c:pt>
                <c:pt idx="17">
                  <c:v>0.6</c:v>
                </c:pt>
                <c:pt idx="18">
                  <c:v>120</c:v>
                </c:pt>
                <c:pt idx="19">
                  <c:v>1.6</c:v>
                </c:pt>
                <c:pt idx="20">
                  <c:v>30.4</c:v>
                </c:pt>
                <c:pt idx="21">
                  <c:v>1899.9999999999995</c:v>
                </c:pt>
                <c:pt idx="23">
                  <c:v>0.3</c:v>
                </c:pt>
                <c:pt idx="24">
                  <c:v>0</c:v>
                </c:pt>
                <c:pt idx="25">
                  <c:v>2.9</c:v>
                </c:pt>
                <c:pt idx="26">
                  <c:v>52.4</c:v>
                </c:pt>
                <c:pt idx="27">
                  <c:v>1806.8965517241381</c:v>
                </c:pt>
                <c:pt idx="28">
                  <c:v>2.9</c:v>
                </c:pt>
                <c:pt idx="29">
                  <c:v>5</c:v>
                </c:pt>
                <c:pt idx="30">
                  <c:v>172.41379310344828</c:v>
                </c:pt>
                <c:pt idx="33">
                  <c:v>0</c:v>
                </c:pt>
                <c:pt idx="38">
                  <c:v>2.3</c:v>
                </c:pt>
                <c:pt idx="41">
                  <c:v>45.1</c:v>
                </c:pt>
                <c:pt idx="43">
                  <c:v>73.1</c:v>
                </c:pt>
                <c:pt idx="44">
                  <c:v>89.3</c:v>
                </c:pt>
                <c:pt idx="45">
                  <c:v>122.16142270861835</c:v>
                </c:pt>
                <c:pt idx="46">
                  <c:v>73.1</c:v>
                </c:pt>
                <c:pt idx="47">
                  <c:v>89.3</c:v>
                </c:pt>
                <c:pt idx="48">
                  <c:v>122.16142270861835</c:v>
                </c:pt>
                <c:pt idx="49">
                  <c:v>30.7</c:v>
                </c:pt>
                <c:pt idx="50">
                  <c:v>25.7</c:v>
                </c:pt>
                <c:pt idx="51">
                  <c:v>83.71335504885994</c:v>
                </c:pt>
                <c:pt idx="52">
                  <c:v>15.8</c:v>
                </c:pt>
                <c:pt idx="53">
                  <c:v>17.9</c:v>
                </c:pt>
                <c:pt idx="54">
                  <c:v>113.29113924050631</c:v>
                </c:pt>
                <c:pt idx="58">
                  <c:v>4.8</c:v>
                </c:pt>
                <c:pt idx="60">
                  <c:v>0</c:v>
                </c:pt>
                <c:pt idx="61">
                  <c:v>10.1</c:v>
                </c:pt>
                <c:pt idx="62">
                  <c:v>7.8</c:v>
                </c:pt>
                <c:pt idx="63">
                  <c:v>77.22772277227723</c:v>
                </c:pt>
                <c:pt idx="64">
                  <c:v>8.8</c:v>
                </c:pt>
                <c:pt idx="65">
                  <c:v>7.8</c:v>
                </c:pt>
                <c:pt idx="66">
                  <c:v>88.63636363636363</c:v>
                </c:pt>
                <c:pt idx="67">
                  <c:v>1.3</c:v>
                </c:pt>
                <c:pt idx="6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Лист3!$B$15:$BY$15</c:f>
              <c:numCache>
                <c:ptCount val="70"/>
                <c:pt idx="0">
                  <c:v>0</c:v>
                </c:pt>
                <c:pt idx="1">
                  <c:v>73</c:v>
                </c:pt>
                <c:pt idx="2">
                  <c:v>68.8</c:v>
                </c:pt>
                <c:pt idx="3">
                  <c:v>94.24657534246576</c:v>
                </c:pt>
                <c:pt idx="4">
                  <c:v>6.6</c:v>
                </c:pt>
                <c:pt idx="5">
                  <c:v>5.800000000000001</c:v>
                </c:pt>
                <c:pt idx="6">
                  <c:v>87.87878787878789</c:v>
                </c:pt>
                <c:pt idx="7">
                  <c:v>6.3</c:v>
                </c:pt>
                <c:pt idx="8">
                  <c:v>5.1000000000000005</c:v>
                </c:pt>
                <c:pt idx="9">
                  <c:v>80.95238095238096</c:v>
                </c:pt>
                <c:pt idx="10">
                  <c:v>1.7</c:v>
                </c:pt>
                <c:pt idx="11">
                  <c:v>0.5</c:v>
                </c:pt>
                <c:pt idx="12">
                  <c:v>29.411764705882355</c:v>
                </c:pt>
                <c:pt idx="16">
                  <c:v>0.1</c:v>
                </c:pt>
                <c:pt idx="17">
                  <c:v>0.8</c:v>
                </c:pt>
                <c:pt idx="18">
                  <c:v>800</c:v>
                </c:pt>
                <c:pt idx="19">
                  <c:v>4.4</c:v>
                </c:pt>
                <c:pt idx="20">
                  <c:v>1.1</c:v>
                </c:pt>
                <c:pt idx="21">
                  <c:v>25</c:v>
                </c:pt>
                <c:pt idx="22">
                  <c:v>0.1</c:v>
                </c:pt>
                <c:pt idx="23">
                  <c:v>2.7</c:v>
                </c:pt>
                <c:pt idx="24">
                  <c:v>2700</c:v>
                </c:pt>
                <c:pt idx="25">
                  <c:v>0.3</c:v>
                </c:pt>
                <c:pt idx="26">
                  <c:v>0.7</c:v>
                </c:pt>
                <c:pt idx="27">
                  <c:v>233.33333333333334</c:v>
                </c:pt>
                <c:pt idx="28">
                  <c:v>0.3</c:v>
                </c:pt>
                <c:pt idx="29">
                  <c:v>0.7</c:v>
                </c:pt>
                <c:pt idx="30">
                  <c:v>233.33333333333334</c:v>
                </c:pt>
                <c:pt idx="33">
                  <c:v>0</c:v>
                </c:pt>
                <c:pt idx="43">
                  <c:v>66.4</c:v>
                </c:pt>
                <c:pt idx="44">
                  <c:v>63</c:v>
                </c:pt>
                <c:pt idx="45">
                  <c:v>94.87951807228914</c:v>
                </c:pt>
                <c:pt idx="46">
                  <c:v>66.4</c:v>
                </c:pt>
                <c:pt idx="47">
                  <c:v>63</c:v>
                </c:pt>
                <c:pt idx="48">
                  <c:v>94.87951807228914</c:v>
                </c:pt>
                <c:pt idx="49">
                  <c:v>18.5</c:v>
                </c:pt>
                <c:pt idx="50">
                  <c:v>20</c:v>
                </c:pt>
                <c:pt idx="51">
                  <c:v>108.10810810810811</c:v>
                </c:pt>
                <c:pt idx="52">
                  <c:v>18.5</c:v>
                </c:pt>
                <c:pt idx="53">
                  <c:v>18</c:v>
                </c:pt>
                <c:pt idx="54">
                  <c:v>97.2972972972973</c:v>
                </c:pt>
                <c:pt idx="60">
                  <c:v>0</c:v>
                </c:pt>
                <c:pt idx="62">
                  <c:v>2</c:v>
                </c:pt>
                <c:pt idx="63">
                  <c:v>0</c:v>
                </c:pt>
                <c:pt idx="65">
                  <c:v>2</c:v>
                </c:pt>
                <c:pt idx="66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Лист3!$B$16:$BY$16</c:f>
              <c:numCache>
                <c:ptCount val="70"/>
                <c:pt idx="0">
                  <c:v>0</c:v>
                </c:pt>
                <c:pt idx="1">
                  <c:v>124.60000000000001</c:v>
                </c:pt>
                <c:pt idx="2">
                  <c:v>163.2</c:v>
                </c:pt>
                <c:pt idx="3">
                  <c:v>130.97913322632422</c:v>
                </c:pt>
                <c:pt idx="4">
                  <c:v>4.699999999999999</c:v>
                </c:pt>
                <c:pt idx="5">
                  <c:v>50.2</c:v>
                </c:pt>
                <c:pt idx="6">
                  <c:v>1068.085106382979</c:v>
                </c:pt>
                <c:pt idx="7">
                  <c:v>2.4</c:v>
                </c:pt>
                <c:pt idx="8">
                  <c:v>49.7</c:v>
                </c:pt>
                <c:pt idx="9">
                  <c:v>2070.8333333333335</c:v>
                </c:pt>
                <c:pt idx="10">
                  <c:v>1.4</c:v>
                </c:pt>
                <c:pt idx="11">
                  <c:v>1.1</c:v>
                </c:pt>
                <c:pt idx="12">
                  <c:v>78.57142857142858</c:v>
                </c:pt>
                <c:pt idx="15">
                  <c:v>0</c:v>
                </c:pt>
                <c:pt idx="17">
                  <c:v>-1.1</c:v>
                </c:pt>
                <c:pt idx="18">
                  <c:v>0</c:v>
                </c:pt>
                <c:pt idx="19">
                  <c:v>0.9</c:v>
                </c:pt>
                <c:pt idx="20">
                  <c:v>0.2</c:v>
                </c:pt>
                <c:pt idx="21">
                  <c:v>22.222222222222225</c:v>
                </c:pt>
                <c:pt idx="22">
                  <c:v>0.1</c:v>
                </c:pt>
                <c:pt idx="23">
                  <c:v>49.5</c:v>
                </c:pt>
                <c:pt idx="24">
                  <c:v>49500</c:v>
                </c:pt>
                <c:pt idx="25">
                  <c:v>2.3</c:v>
                </c:pt>
                <c:pt idx="26">
                  <c:v>0.5</c:v>
                </c:pt>
                <c:pt idx="27">
                  <c:v>21.73913043478261</c:v>
                </c:pt>
                <c:pt idx="28">
                  <c:v>1.8</c:v>
                </c:pt>
                <c:pt idx="29">
                  <c:v>0</c:v>
                </c:pt>
                <c:pt idx="30">
                  <c:v>0</c:v>
                </c:pt>
                <c:pt idx="31">
                  <c:v>0.5</c:v>
                </c:pt>
                <c:pt idx="32">
                  <c:v>0.5</c:v>
                </c:pt>
                <c:pt idx="33">
                  <c:v>100</c:v>
                </c:pt>
                <c:pt idx="43">
                  <c:v>119.9</c:v>
                </c:pt>
                <c:pt idx="44">
                  <c:v>113</c:v>
                </c:pt>
                <c:pt idx="45">
                  <c:v>94.24520433694745</c:v>
                </c:pt>
                <c:pt idx="46">
                  <c:v>119.9</c:v>
                </c:pt>
                <c:pt idx="47">
                  <c:v>113</c:v>
                </c:pt>
                <c:pt idx="48">
                  <c:v>94.24520433694745</c:v>
                </c:pt>
                <c:pt idx="49">
                  <c:v>23.5</c:v>
                </c:pt>
                <c:pt idx="50">
                  <c:v>25</c:v>
                </c:pt>
                <c:pt idx="51">
                  <c:v>106.38297872340425</c:v>
                </c:pt>
                <c:pt idx="52">
                  <c:v>14</c:v>
                </c:pt>
                <c:pt idx="53">
                  <c:v>17</c:v>
                </c:pt>
                <c:pt idx="54">
                  <c:v>121.42857142857142</c:v>
                </c:pt>
                <c:pt idx="61">
                  <c:v>9.5</c:v>
                </c:pt>
                <c:pt idx="62">
                  <c:v>8</c:v>
                </c:pt>
                <c:pt idx="63">
                  <c:v>84.21052631578947</c:v>
                </c:pt>
                <c:pt idx="64">
                  <c:v>9.5</c:v>
                </c:pt>
                <c:pt idx="65">
                  <c:v>8</c:v>
                </c:pt>
                <c:pt idx="66">
                  <c:v>84.21052631578947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Лист3!$B$17:$BY$17</c:f>
              <c:numCache>
                <c:ptCount val="70"/>
                <c:pt idx="0">
                  <c:v>0</c:v>
                </c:pt>
                <c:pt idx="1">
                  <c:v>103.89999999999999</c:v>
                </c:pt>
                <c:pt idx="2">
                  <c:v>100.5</c:v>
                </c:pt>
                <c:pt idx="3">
                  <c:v>96.72762271414823</c:v>
                </c:pt>
                <c:pt idx="4">
                  <c:v>16.599999999999998</c:v>
                </c:pt>
                <c:pt idx="5">
                  <c:v>20.4</c:v>
                </c:pt>
                <c:pt idx="6">
                  <c:v>122.89156626506026</c:v>
                </c:pt>
                <c:pt idx="7">
                  <c:v>14.799999999999999</c:v>
                </c:pt>
                <c:pt idx="8">
                  <c:v>18.5</c:v>
                </c:pt>
                <c:pt idx="9">
                  <c:v>125</c:v>
                </c:pt>
                <c:pt idx="10">
                  <c:v>12.4</c:v>
                </c:pt>
                <c:pt idx="11">
                  <c:v>16.4</c:v>
                </c:pt>
                <c:pt idx="12">
                  <c:v>132.25806451612902</c:v>
                </c:pt>
                <c:pt idx="16">
                  <c:v>0.6</c:v>
                </c:pt>
                <c:pt idx="17">
                  <c:v>0.8</c:v>
                </c:pt>
                <c:pt idx="18">
                  <c:v>133.33333333333334</c:v>
                </c:pt>
                <c:pt idx="19">
                  <c:v>1.6</c:v>
                </c:pt>
                <c:pt idx="20">
                  <c:v>0.1</c:v>
                </c:pt>
                <c:pt idx="21">
                  <c:v>6.25</c:v>
                </c:pt>
                <c:pt idx="22">
                  <c:v>0.2</c:v>
                </c:pt>
                <c:pt idx="23">
                  <c:v>1.2</c:v>
                </c:pt>
                <c:pt idx="24">
                  <c:v>599.9999999999999</c:v>
                </c:pt>
                <c:pt idx="25">
                  <c:v>1.8</c:v>
                </c:pt>
                <c:pt idx="26">
                  <c:v>1.9000000000000001</c:v>
                </c:pt>
                <c:pt idx="27">
                  <c:v>105.55555555555556</c:v>
                </c:pt>
                <c:pt idx="28">
                  <c:v>1.8</c:v>
                </c:pt>
                <c:pt idx="29">
                  <c:v>1.8</c:v>
                </c:pt>
                <c:pt idx="30">
                  <c:v>100</c:v>
                </c:pt>
                <c:pt idx="32">
                  <c:v>0.1</c:v>
                </c:pt>
                <c:pt idx="33">
                  <c:v>0</c:v>
                </c:pt>
                <c:pt idx="43">
                  <c:v>87.3</c:v>
                </c:pt>
                <c:pt idx="44">
                  <c:v>80.1</c:v>
                </c:pt>
                <c:pt idx="45">
                  <c:v>91.75257731958763</c:v>
                </c:pt>
                <c:pt idx="46">
                  <c:v>87.3</c:v>
                </c:pt>
                <c:pt idx="47">
                  <c:v>80.1</c:v>
                </c:pt>
                <c:pt idx="48">
                  <c:v>91.75257731958763</c:v>
                </c:pt>
                <c:pt idx="49">
                  <c:v>33.4</c:v>
                </c:pt>
                <c:pt idx="50">
                  <c:v>105.6</c:v>
                </c:pt>
                <c:pt idx="51">
                  <c:v>316.16766467065867</c:v>
                </c:pt>
                <c:pt idx="52">
                  <c:v>24.8</c:v>
                </c:pt>
                <c:pt idx="53">
                  <c:v>65.2</c:v>
                </c:pt>
                <c:pt idx="54">
                  <c:v>262.9032258064516</c:v>
                </c:pt>
                <c:pt idx="58">
                  <c:v>2.6</c:v>
                </c:pt>
                <c:pt idx="60">
                  <c:v>0</c:v>
                </c:pt>
                <c:pt idx="61">
                  <c:v>5.9</c:v>
                </c:pt>
                <c:pt idx="62">
                  <c:v>40.4</c:v>
                </c:pt>
                <c:pt idx="63">
                  <c:v>684.7457627118644</c:v>
                </c:pt>
                <c:pt idx="64">
                  <c:v>5.9</c:v>
                </c:pt>
                <c:pt idx="65">
                  <c:v>40</c:v>
                </c:pt>
                <c:pt idx="66">
                  <c:v>677.9661016949152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Лист3!$B$18:$BY$18</c:f>
              <c:numCache>
                <c:ptCount val="70"/>
                <c:pt idx="0">
                  <c:v>0</c:v>
                </c:pt>
                <c:pt idx="1">
                  <c:v>83</c:v>
                </c:pt>
                <c:pt idx="2">
                  <c:v>84.1</c:v>
                </c:pt>
                <c:pt idx="3">
                  <c:v>101.32530120481927</c:v>
                </c:pt>
                <c:pt idx="4">
                  <c:v>12.299999999999999</c:v>
                </c:pt>
                <c:pt idx="5">
                  <c:v>12.299999999999999</c:v>
                </c:pt>
                <c:pt idx="6">
                  <c:v>100</c:v>
                </c:pt>
                <c:pt idx="7">
                  <c:v>9.6</c:v>
                </c:pt>
                <c:pt idx="8">
                  <c:v>10.2</c:v>
                </c:pt>
                <c:pt idx="9">
                  <c:v>106.25</c:v>
                </c:pt>
                <c:pt idx="10">
                  <c:v>5.9</c:v>
                </c:pt>
                <c:pt idx="11">
                  <c:v>7</c:v>
                </c:pt>
                <c:pt idx="12">
                  <c:v>118.64406779661016</c:v>
                </c:pt>
                <c:pt idx="15">
                  <c:v>0</c:v>
                </c:pt>
                <c:pt idx="16">
                  <c:v>1.6</c:v>
                </c:pt>
                <c:pt idx="17">
                  <c:v>0.7</c:v>
                </c:pt>
                <c:pt idx="18">
                  <c:v>43.74999999999999</c:v>
                </c:pt>
                <c:pt idx="19">
                  <c:v>1.7</c:v>
                </c:pt>
                <c:pt idx="20">
                  <c:v>1.8</c:v>
                </c:pt>
                <c:pt idx="21">
                  <c:v>105.88235294117648</c:v>
                </c:pt>
                <c:pt idx="22">
                  <c:v>0.4</c:v>
                </c:pt>
                <c:pt idx="23">
                  <c:v>0.7</c:v>
                </c:pt>
                <c:pt idx="24">
                  <c:v>174.99999999999997</c:v>
                </c:pt>
                <c:pt idx="25">
                  <c:v>2.6999999999999997</c:v>
                </c:pt>
                <c:pt idx="26">
                  <c:v>2.1</c:v>
                </c:pt>
                <c:pt idx="27">
                  <c:v>77.77777777777779</c:v>
                </c:pt>
                <c:pt idx="28">
                  <c:v>2.4</c:v>
                </c:pt>
                <c:pt idx="29">
                  <c:v>1.8</c:v>
                </c:pt>
                <c:pt idx="30">
                  <c:v>75</c:v>
                </c:pt>
                <c:pt idx="31">
                  <c:v>0.3</c:v>
                </c:pt>
                <c:pt idx="32">
                  <c:v>0.3</c:v>
                </c:pt>
                <c:pt idx="33">
                  <c:v>100</c:v>
                </c:pt>
                <c:pt idx="43">
                  <c:v>70.7</c:v>
                </c:pt>
                <c:pt idx="44">
                  <c:v>71.8</c:v>
                </c:pt>
                <c:pt idx="45">
                  <c:v>101.55586987270155</c:v>
                </c:pt>
                <c:pt idx="46">
                  <c:v>70.7</c:v>
                </c:pt>
                <c:pt idx="47">
                  <c:v>71.8</c:v>
                </c:pt>
                <c:pt idx="48">
                  <c:v>101.55586987270155</c:v>
                </c:pt>
                <c:pt idx="49">
                  <c:v>18</c:v>
                </c:pt>
                <c:pt idx="50">
                  <c:v>21</c:v>
                </c:pt>
                <c:pt idx="51">
                  <c:v>116.66666666666667</c:v>
                </c:pt>
                <c:pt idx="52">
                  <c:v>14</c:v>
                </c:pt>
                <c:pt idx="53">
                  <c:v>17</c:v>
                </c:pt>
                <c:pt idx="54">
                  <c:v>121.42857142857142</c:v>
                </c:pt>
                <c:pt idx="60">
                  <c:v>0</c:v>
                </c:pt>
                <c:pt idx="61">
                  <c:v>4</c:v>
                </c:pt>
                <c:pt idx="62">
                  <c:v>4</c:v>
                </c:pt>
                <c:pt idx="63">
                  <c:v>100</c:v>
                </c:pt>
                <c:pt idx="64">
                  <c:v>4</c:v>
                </c:pt>
                <c:pt idx="65">
                  <c:v>4</c:v>
                </c:pt>
                <c:pt idx="66">
                  <c:v>100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Лист3!$B$19:$BY$19</c:f>
              <c:numCache>
                <c:ptCount val="70"/>
                <c:pt idx="0">
                  <c:v>0</c:v>
                </c:pt>
                <c:pt idx="1">
                  <c:v>105</c:v>
                </c:pt>
                <c:pt idx="2">
                  <c:v>85.2</c:v>
                </c:pt>
                <c:pt idx="3">
                  <c:v>81.14285714285715</c:v>
                </c:pt>
                <c:pt idx="4">
                  <c:v>30.700000000000003</c:v>
                </c:pt>
                <c:pt idx="5">
                  <c:v>15.499999999999998</c:v>
                </c:pt>
                <c:pt idx="6">
                  <c:v>50.488599348534194</c:v>
                </c:pt>
                <c:pt idx="7">
                  <c:v>30.700000000000003</c:v>
                </c:pt>
                <c:pt idx="8">
                  <c:v>15.499999999999998</c:v>
                </c:pt>
                <c:pt idx="10">
                  <c:v>1</c:v>
                </c:pt>
                <c:pt idx="11">
                  <c:v>0.6</c:v>
                </c:pt>
                <c:pt idx="12">
                  <c:v>60</c:v>
                </c:pt>
                <c:pt idx="13">
                  <c:v>2.1</c:v>
                </c:pt>
                <c:pt idx="17">
                  <c:v>0.6</c:v>
                </c:pt>
                <c:pt idx="18">
                  <c:v>0</c:v>
                </c:pt>
                <c:pt idx="19">
                  <c:v>26.6</c:v>
                </c:pt>
                <c:pt idx="20">
                  <c:v>12.7</c:v>
                </c:pt>
                <c:pt idx="22">
                  <c:v>1</c:v>
                </c:pt>
                <c:pt idx="23">
                  <c:v>1.6</c:v>
                </c:pt>
                <c:pt idx="24">
                  <c:v>160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43">
                  <c:v>74.3</c:v>
                </c:pt>
                <c:pt idx="44">
                  <c:v>69.7</c:v>
                </c:pt>
                <c:pt idx="45">
                  <c:v>93.80888290713325</c:v>
                </c:pt>
                <c:pt idx="46">
                  <c:v>74.3</c:v>
                </c:pt>
                <c:pt idx="47">
                  <c:v>69.7</c:v>
                </c:pt>
                <c:pt idx="48">
                  <c:v>93.80888290713325</c:v>
                </c:pt>
                <c:pt idx="49">
                  <c:v>20.9</c:v>
                </c:pt>
                <c:pt idx="50">
                  <c:v>22</c:v>
                </c:pt>
                <c:pt idx="51">
                  <c:v>105.26315789473686</c:v>
                </c:pt>
                <c:pt idx="52">
                  <c:v>14</c:v>
                </c:pt>
                <c:pt idx="53">
                  <c:v>17</c:v>
                </c:pt>
                <c:pt idx="54">
                  <c:v>121.42857142857142</c:v>
                </c:pt>
                <c:pt idx="58">
                  <c:v>1.9</c:v>
                </c:pt>
                <c:pt idx="60">
                  <c:v>0</c:v>
                </c:pt>
                <c:pt idx="61">
                  <c:v>5.1</c:v>
                </c:pt>
                <c:pt idx="62">
                  <c:v>5</c:v>
                </c:pt>
                <c:pt idx="63">
                  <c:v>98.03921568627452</c:v>
                </c:pt>
                <c:pt idx="64">
                  <c:v>5.1</c:v>
                </c:pt>
                <c:pt idx="65">
                  <c:v>5</c:v>
                </c:pt>
                <c:pt idx="66">
                  <c:v>98.03921568627452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Лист3!$B$20:$BY$20</c:f>
              <c:numCache>
                <c:ptCount val="70"/>
                <c:pt idx="0">
                  <c:v>0</c:v>
                </c:pt>
                <c:pt idx="1">
                  <c:v>69.8</c:v>
                </c:pt>
                <c:pt idx="2">
                  <c:v>201</c:v>
                </c:pt>
                <c:pt idx="3">
                  <c:v>287.9656160458453</c:v>
                </c:pt>
                <c:pt idx="4">
                  <c:v>18.4</c:v>
                </c:pt>
                <c:pt idx="5">
                  <c:v>160.3</c:v>
                </c:pt>
                <c:pt idx="6">
                  <c:v>871.1956521739132</c:v>
                </c:pt>
                <c:pt idx="7">
                  <c:v>17</c:v>
                </c:pt>
                <c:pt idx="8">
                  <c:v>32.2</c:v>
                </c:pt>
                <c:pt idx="9">
                  <c:v>189.41176470588238</c:v>
                </c:pt>
                <c:pt idx="10">
                  <c:v>8.6</c:v>
                </c:pt>
                <c:pt idx="11">
                  <c:v>29.5</c:v>
                </c:pt>
                <c:pt idx="12">
                  <c:v>343.02325581395354</c:v>
                </c:pt>
                <c:pt idx="15">
                  <c:v>0</c:v>
                </c:pt>
                <c:pt idx="16">
                  <c:v>0.8</c:v>
                </c:pt>
                <c:pt idx="17">
                  <c:v>1.5</c:v>
                </c:pt>
                <c:pt idx="18">
                  <c:v>187.5</c:v>
                </c:pt>
                <c:pt idx="19">
                  <c:v>7.4</c:v>
                </c:pt>
                <c:pt idx="20">
                  <c:v>0.7</c:v>
                </c:pt>
                <c:pt idx="21">
                  <c:v>9.459459459459458</c:v>
                </c:pt>
                <c:pt idx="22">
                  <c:v>0.2</c:v>
                </c:pt>
                <c:pt idx="23">
                  <c:v>0.5</c:v>
                </c:pt>
                <c:pt idx="24">
                  <c:v>250</c:v>
                </c:pt>
                <c:pt idx="25">
                  <c:v>1.4</c:v>
                </c:pt>
                <c:pt idx="26">
                  <c:v>128.1</c:v>
                </c:pt>
                <c:pt idx="27">
                  <c:v>9150</c:v>
                </c:pt>
                <c:pt idx="28">
                  <c:v>1</c:v>
                </c:pt>
                <c:pt idx="29">
                  <c:v>9.3</c:v>
                </c:pt>
                <c:pt idx="30">
                  <c:v>930.0000000000001</c:v>
                </c:pt>
                <c:pt idx="31">
                  <c:v>0.4</c:v>
                </c:pt>
                <c:pt idx="32">
                  <c:v>0.4</c:v>
                </c:pt>
                <c:pt idx="33">
                  <c:v>100</c:v>
                </c:pt>
                <c:pt idx="38">
                  <c:v>118.4</c:v>
                </c:pt>
                <c:pt idx="43">
                  <c:v>51.4</c:v>
                </c:pt>
                <c:pt idx="44">
                  <c:v>40.7</c:v>
                </c:pt>
                <c:pt idx="45">
                  <c:v>79.18287937743192</c:v>
                </c:pt>
                <c:pt idx="46">
                  <c:v>51.4</c:v>
                </c:pt>
                <c:pt idx="47">
                  <c:v>40.7</c:v>
                </c:pt>
                <c:pt idx="48">
                  <c:v>79.18287937743192</c:v>
                </c:pt>
                <c:pt idx="49">
                  <c:v>37.3</c:v>
                </c:pt>
                <c:pt idx="50">
                  <c:v>15.7</c:v>
                </c:pt>
                <c:pt idx="51">
                  <c:v>42.0911528150134</c:v>
                </c:pt>
                <c:pt idx="52">
                  <c:v>22.4</c:v>
                </c:pt>
                <c:pt idx="53">
                  <c:v>10</c:v>
                </c:pt>
                <c:pt idx="54">
                  <c:v>44.642857142857146</c:v>
                </c:pt>
                <c:pt idx="58">
                  <c:v>9.7</c:v>
                </c:pt>
                <c:pt idx="60">
                  <c:v>0</c:v>
                </c:pt>
                <c:pt idx="61">
                  <c:v>5.1</c:v>
                </c:pt>
                <c:pt idx="62">
                  <c:v>5.7</c:v>
                </c:pt>
                <c:pt idx="63">
                  <c:v>111.76470588235294</c:v>
                </c:pt>
                <c:pt idx="64">
                  <c:v>5</c:v>
                </c:pt>
                <c:pt idx="65">
                  <c:v>5.7</c:v>
                </c:pt>
                <c:pt idx="66">
                  <c:v>114.00000000000001</c:v>
                </c:pt>
                <c:pt idx="67">
                  <c:v>0.1</c:v>
                </c:pt>
                <c:pt idx="6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Лист3!$B$21:$BY$21</c:f>
              <c:numCache>
                <c:ptCount val="70"/>
                <c:pt idx="0">
                  <c:v>0</c:v>
                </c:pt>
                <c:pt idx="1">
                  <c:v>103.2</c:v>
                </c:pt>
                <c:pt idx="2">
                  <c:v>96.5</c:v>
                </c:pt>
                <c:pt idx="3">
                  <c:v>93.5077519379845</c:v>
                </c:pt>
                <c:pt idx="4">
                  <c:v>8.3</c:v>
                </c:pt>
                <c:pt idx="5">
                  <c:v>7.6</c:v>
                </c:pt>
                <c:pt idx="6">
                  <c:v>91.56626506024095</c:v>
                </c:pt>
                <c:pt idx="7">
                  <c:v>6.9</c:v>
                </c:pt>
                <c:pt idx="8">
                  <c:v>3.5999999999999996</c:v>
                </c:pt>
                <c:pt idx="9">
                  <c:v>52.17391304347825</c:v>
                </c:pt>
                <c:pt idx="10">
                  <c:v>3.7</c:v>
                </c:pt>
                <c:pt idx="11">
                  <c:v>1.7</c:v>
                </c:pt>
                <c:pt idx="12">
                  <c:v>45.945945945945944</c:v>
                </c:pt>
                <c:pt idx="16">
                  <c:v>0.2</c:v>
                </c:pt>
                <c:pt idx="17">
                  <c:v>1.4</c:v>
                </c:pt>
                <c:pt idx="18">
                  <c:v>699.9999999999999</c:v>
                </c:pt>
                <c:pt idx="19">
                  <c:v>2.3</c:v>
                </c:pt>
                <c:pt idx="21">
                  <c:v>0</c:v>
                </c:pt>
                <c:pt idx="22">
                  <c:v>0.7</c:v>
                </c:pt>
                <c:pt idx="23">
                  <c:v>0.5</c:v>
                </c:pt>
                <c:pt idx="24">
                  <c:v>71.42857142857143</c:v>
                </c:pt>
                <c:pt idx="25">
                  <c:v>1.4000000000000001</c:v>
                </c:pt>
                <c:pt idx="26">
                  <c:v>4</c:v>
                </c:pt>
                <c:pt idx="27">
                  <c:v>285.71428571428567</c:v>
                </c:pt>
                <c:pt idx="28">
                  <c:v>1.3</c:v>
                </c:pt>
                <c:pt idx="29">
                  <c:v>3.9</c:v>
                </c:pt>
                <c:pt idx="30">
                  <c:v>300</c:v>
                </c:pt>
                <c:pt idx="33">
                  <c:v>0</c:v>
                </c:pt>
                <c:pt idx="34">
                  <c:v>0.1</c:v>
                </c:pt>
                <c:pt idx="35">
                  <c:v>0.1</c:v>
                </c:pt>
                <c:pt idx="36">
                  <c:v>100</c:v>
                </c:pt>
                <c:pt idx="43">
                  <c:v>94.9</c:v>
                </c:pt>
                <c:pt idx="44">
                  <c:v>88.9</c:v>
                </c:pt>
                <c:pt idx="45">
                  <c:v>93.67755532139094</c:v>
                </c:pt>
                <c:pt idx="46">
                  <c:v>94.9</c:v>
                </c:pt>
                <c:pt idx="47">
                  <c:v>88.9</c:v>
                </c:pt>
                <c:pt idx="48">
                  <c:v>93.67755532139094</c:v>
                </c:pt>
                <c:pt idx="49">
                  <c:v>16</c:v>
                </c:pt>
                <c:pt idx="50">
                  <c:v>63.8</c:v>
                </c:pt>
                <c:pt idx="51">
                  <c:v>398.75</c:v>
                </c:pt>
                <c:pt idx="52">
                  <c:v>12</c:v>
                </c:pt>
                <c:pt idx="53">
                  <c:v>36.4</c:v>
                </c:pt>
                <c:pt idx="54">
                  <c:v>303.3333333333333</c:v>
                </c:pt>
                <c:pt idx="60">
                  <c:v>0</c:v>
                </c:pt>
                <c:pt idx="61">
                  <c:v>4</c:v>
                </c:pt>
                <c:pt idx="62">
                  <c:v>27.3</c:v>
                </c:pt>
                <c:pt idx="63">
                  <c:v>682.5</c:v>
                </c:pt>
                <c:pt idx="64">
                  <c:v>4</c:v>
                </c:pt>
                <c:pt idx="65">
                  <c:v>27.3</c:v>
                </c:pt>
                <c:pt idx="66">
                  <c:v>682.5</c:v>
                </c:pt>
                <c:pt idx="6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Лист3!$B$22:$BY$22</c:f>
              <c:numCache>
                <c:ptCount val="70"/>
                <c:pt idx="0">
                  <c:v>0</c:v>
                </c:pt>
                <c:pt idx="1">
                  <c:v>108.9</c:v>
                </c:pt>
                <c:pt idx="2">
                  <c:v>116</c:v>
                </c:pt>
                <c:pt idx="3">
                  <c:v>106.51974288337924</c:v>
                </c:pt>
                <c:pt idx="4">
                  <c:v>12.5</c:v>
                </c:pt>
                <c:pt idx="5">
                  <c:v>34.8</c:v>
                </c:pt>
                <c:pt idx="6">
                  <c:v>278.4</c:v>
                </c:pt>
                <c:pt idx="7">
                  <c:v>8.1</c:v>
                </c:pt>
                <c:pt idx="8">
                  <c:v>30</c:v>
                </c:pt>
                <c:pt idx="9">
                  <c:v>370.3703703703704</c:v>
                </c:pt>
                <c:pt idx="10">
                  <c:v>1.8</c:v>
                </c:pt>
                <c:pt idx="11">
                  <c:v>0.8</c:v>
                </c:pt>
                <c:pt idx="12">
                  <c:v>44.44444444444445</c:v>
                </c:pt>
                <c:pt idx="13">
                  <c:v>0.6</c:v>
                </c:pt>
                <c:pt idx="16">
                  <c:v>0.9</c:v>
                </c:pt>
                <c:pt idx="17">
                  <c:v>0.6</c:v>
                </c:pt>
                <c:pt idx="18">
                  <c:v>66.66666666666666</c:v>
                </c:pt>
                <c:pt idx="19">
                  <c:v>3.7</c:v>
                </c:pt>
                <c:pt idx="20">
                  <c:v>0.2</c:v>
                </c:pt>
                <c:pt idx="21">
                  <c:v>5.405405405405405</c:v>
                </c:pt>
                <c:pt idx="22">
                  <c:v>1.1</c:v>
                </c:pt>
                <c:pt idx="23">
                  <c:v>28.4</c:v>
                </c:pt>
                <c:pt idx="24">
                  <c:v>2581.8181818181815</c:v>
                </c:pt>
                <c:pt idx="25">
                  <c:v>4.4</c:v>
                </c:pt>
                <c:pt idx="26">
                  <c:v>4.8</c:v>
                </c:pt>
                <c:pt idx="27">
                  <c:v>109.09090909090908</c:v>
                </c:pt>
                <c:pt idx="28">
                  <c:v>4.4</c:v>
                </c:pt>
                <c:pt idx="29">
                  <c:v>4.8</c:v>
                </c:pt>
                <c:pt idx="30">
                  <c:v>109.09090909090908</c:v>
                </c:pt>
                <c:pt idx="33">
                  <c:v>0</c:v>
                </c:pt>
                <c:pt idx="43">
                  <c:v>96.4</c:v>
                </c:pt>
                <c:pt idx="44">
                  <c:v>81.2</c:v>
                </c:pt>
                <c:pt idx="45">
                  <c:v>84.23236514522821</c:v>
                </c:pt>
                <c:pt idx="46">
                  <c:v>96.4</c:v>
                </c:pt>
                <c:pt idx="47">
                  <c:v>81.2</c:v>
                </c:pt>
                <c:pt idx="48">
                  <c:v>84.23236514522821</c:v>
                </c:pt>
                <c:pt idx="49">
                  <c:v>24.1</c:v>
                </c:pt>
                <c:pt idx="50">
                  <c:v>20</c:v>
                </c:pt>
                <c:pt idx="51">
                  <c:v>82.9875518672199</c:v>
                </c:pt>
                <c:pt idx="52">
                  <c:v>16</c:v>
                </c:pt>
                <c:pt idx="53">
                  <c:v>13</c:v>
                </c:pt>
                <c:pt idx="54">
                  <c:v>81.25</c:v>
                </c:pt>
                <c:pt idx="58">
                  <c:v>2.5</c:v>
                </c:pt>
                <c:pt idx="60">
                  <c:v>0</c:v>
                </c:pt>
                <c:pt idx="61">
                  <c:v>5.6</c:v>
                </c:pt>
                <c:pt idx="62">
                  <c:v>7</c:v>
                </c:pt>
                <c:pt idx="63">
                  <c:v>125</c:v>
                </c:pt>
                <c:pt idx="64">
                  <c:v>4</c:v>
                </c:pt>
                <c:pt idx="65">
                  <c:v>7</c:v>
                </c:pt>
                <c:pt idx="66">
                  <c:v>175</c:v>
                </c:pt>
                <c:pt idx="67">
                  <c:v>1.6</c:v>
                </c:pt>
                <c:pt idx="6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Лист3!$B$23:$BY$23</c:f>
              <c:numCache>
                <c:ptCount val="70"/>
                <c:pt idx="0">
                  <c:v>0</c:v>
                </c:pt>
                <c:pt idx="1">
                  <c:v>72.2</c:v>
                </c:pt>
                <c:pt idx="2">
                  <c:v>86.6</c:v>
                </c:pt>
                <c:pt idx="3">
                  <c:v>119.94459833795013</c:v>
                </c:pt>
                <c:pt idx="4">
                  <c:v>21.3</c:v>
                </c:pt>
                <c:pt idx="5">
                  <c:v>33.8</c:v>
                </c:pt>
                <c:pt idx="6">
                  <c:v>158.68544600938966</c:v>
                </c:pt>
                <c:pt idx="7">
                  <c:v>21</c:v>
                </c:pt>
                <c:pt idx="8">
                  <c:v>29.4</c:v>
                </c:pt>
                <c:pt idx="9">
                  <c:v>140</c:v>
                </c:pt>
                <c:pt idx="10">
                  <c:v>6.3</c:v>
                </c:pt>
                <c:pt idx="11">
                  <c:v>1.1</c:v>
                </c:pt>
                <c:pt idx="12">
                  <c:v>17.460317460317462</c:v>
                </c:pt>
                <c:pt idx="15">
                  <c:v>0</c:v>
                </c:pt>
                <c:pt idx="16">
                  <c:v>1.1</c:v>
                </c:pt>
                <c:pt idx="17">
                  <c:v>0.6</c:v>
                </c:pt>
                <c:pt idx="18">
                  <c:v>54.54545454545454</c:v>
                </c:pt>
                <c:pt idx="19">
                  <c:v>13.5</c:v>
                </c:pt>
                <c:pt idx="20">
                  <c:v>27.3</c:v>
                </c:pt>
                <c:pt idx="21">
                  <c:v>202.22222222222223</c:v>
                </c:pt>
                <c:pt idx="22">
                  <c:v>0.1</c:v>
                </c:pt>
                <c:pt idx="23">
                  <c:v>0.4</c:v>
                </c:pt>
                <c:pt idx="24">
                  <c:v>400</c:v>
                </c:pt>
                <c:pt idx="25">
                  <c:v>0.3</c:v>
                </c:pt>
                <c:pt idx="26">
                  <c:v>4.4</c:v>
                </c:pt>
                <c:pt idx="27">
                  <c:v>1466.6666666666667</c:v>
                </c:pt>
                <c:pt idx="29">
                  <c:v>3.6</c:v>
                </c:pt>
                <c:pt idx="30">
                  <c:v>0</c:v>
                </c:pt>
                <c:pt idx="31">
                  <c:v>0.3</c:v>
                </c:pt>
                <c:pt idx="32">
                  <c:v>0.3</c:v>
                </c:pt>
                <c:pt idx="33">
                  <c:v>100</c:v>
                </c:pt>
                <c:pt idx="38">
                  <c:v>0.5</c:v>
                </c:pt>
                <c:pt idx="43">
                  <c:v>50.9</c:v>
                </c:pt>
                <c:pt idx="44">
                  <c:v>52.8</c:v>
                </c:pt>
                <c:pt idx="45">
                  <c:v>103.7328094302554</c:v>
                </c:pt>
                <c:pt idx="46">
                  <c:v>50.9</c:v>
                </c:pt>
                <c:pt idx="47">
                  <c:v>52.8</c:v>
                </c:pt>
                <c:pt idx="48">
                  <c:v>103.7328094302554</c:v>
                </c:pt>
                <c:pt idx="49">
                  <c:v>28.2</c:v>
                </c:pt>
                <c:pt idx="50">
                  <c:v>26</c:v>
                </c:pt>
                <c:pt idx="51">
                  <c:v>92.19858156028369</c:v>
                </c:pt>
                <c:pt idx="52">
                  <c:v>18.1</c:v>
                </c:pt>
                <c:pt idx="53">
                  <c:v>22</c:v>
                </c:pt>
                <c:pt idx="54">
                  <c:v>121.54696132596685</c:v>
                </c:pt>
                <c:pt idx="58">
                  <c:v>3.6</c:v>
                </c:pt>
                <c:pt idx="61">
                  <c:v>6.5</c:v>
                </c:pt>
                <c:pt idx="62">
                  <c:v>4</c:v>
                </c:pt>
                <c:pt idx="63">
                  <c:v>61.53846153846154</c:v>
                </c:pt>
                <c:pt idx="64">
                  <c:v>6</c:v>
                </c:pt>
                <c:pt idx="65">
                  <c:v>4</c:v>
                </c:pt>
                <c:pt idx="66">
                  <c:v>66.66666666666666</c:v>
                </c:pt>
                <c:pt idx="67">
                  <c:v>0.1</c:v>
                </c:pt>
                <c:pt idx="6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Лист3!$B$24:$BY$24</c:f>
              <c:numCache>
                <c:ptCount val="70"/>
                <c:pt idx="0">
                  <c:v>0</c:v>
                </c:pt>
                <c:pt idx="1">
                  <c:v>109.3</c:v>
                </c:pt>
                <c:pt idx="2">
                  <c:v>98.9</c:v>
                </c:pt>
                <c:pt idx="3">
                  <c:v>90.48490393412627</c:v>
                </c:pt>
                <c:pt idx="4">
                  <c:v>8.1</c:v>
                </c:pt>
                <c:pt idx="5">
                  <c:v>11.4</c:v>
                </c:pt>
                <c:pt idx="6">
                  <c:v>140.74074074074073</c:v>
                </c:pt>
                <c:pt idx="7">
                  <c:v>5</c:v>
                </c:pt>
                <c:pt idx="8">
                  <c:v>9.6</c:v>
                </c:pt>
                <c:pt idx="9">
                  <c:v>192</c:v>
                </c:pt>
                <c:pt idx="10">
                  <c:v>1.8</c:v>
                </c:pt>
                <c:pt idx="11">
                  <c:v>1.6</c:v>
                </c:pt>
                <c:pt idx="12">
                  <c:v>88.8888888888889</c:v>
                </c:pt>
                <c:pt idx="16">
                  <c:v>0.6</c:v>
                </c:pt>
                <c:pt idx="17">
                  <c:v>2</c:v>
                </c:pt>
                <c:pt idx="18">
                  <c:v>333.33333333333337</c:v>
                </c:pt>
                <c:pt idx="19">
                  <c:v>16.1</c:v>
                </c:pt>
                <c:pt idx="20">
                  <c:v>0.5</c:v>
                </c:pt>
                <c:pt idx="21">
                  <c:v>3.105590062111801</c:v>
                </c:pt>
                <c:pt idx="22">
                  <c:v>0.7</c:v>
                </c:pt>
                <c:pt idx="23">
                  <c:v>5.5</c:v>
                </c:pt>
                <c:pt idx="24">
                  <c:v>785.7142857142858</c:v>
                </c:pt>
                <c:pt idx="25">
                  <c:v>3.1</c:v>
                </c:pt>
                <c:pt idx="26">
                  <c:v>1.8</c:v>
                </c:pt>
                <c:pt idx="27">
                  <c:v>58.06451612903226</c:v>
                </c:pt>
                <c:pt idx="28">
                  <c:v>3.1</c:v>
                </c:pt>
                <c:pt idx="29">
                  <c:v>1.8</c:v>
                </c:pt>
                <c:pt idx="30">
                  <c:v>58.06451612903226</c:v>
                </c:pt>
                <c:pt idx="43">
                  <c:v>101.2</c:v>
                </c:pt>
                <c:pt idx="44">
                  <c:v>87.5</c:v>
                </c:pt>
                <c:pt idx="45">
                  <c:v>86.46245059288538</c:v>
                </c:pt>
                <c:pt idx="46">
                  <c:v>101.2</c:v>
                </c:pt>
                <c:pt idx="47">
                  <c:v>87.5</c:v>
                </c:pt>
                <c:pt idx="48">
                  <c:v>86.46245059288538</c:v>
                </c:pt>
                <c:pt idx="49">
                  <c:v>58.9</c:v>
                </c:pt>
                <c:pt idx="50">
                  <c:v>16.3</c:v>
                </c:pt>
                <c:pt idx="51">
                  <c:v>27.67402376910017</c:v>
                </c:pt>
                <c:pt idx="52">
                  <c:v>32.7</c:v>
                </c:pt>
                <c:pt idx="53">
                  <c:v>14.1</c:v>
                </c:pt>
                <c:pt idx="54">
                  <c:v>43.11926605504587</c:v>
                </c:pt>
                <c:pt idx="58">
                  <c:v>11.2</c:v>
                </c:pt>
                <c:pt idx="60">
                  <c:v>0</c:v>
                </c:pt>
                <c:pt idx="61">
                  <c:v>15</c:v>
                </c:pt>
                <c:pt idx="62">
                  <c:v>2.3</c:v>
                </c:pt>
                <c:pt idx="63">
                  <c:v>15.333333333333332</c:v>
                </c:pt>
                <c:pt idx="64">
                  <c:v>4.8</c:v>
                </c:pt>
                <c:pt idx="65">
                  <c:v>2.3</c:v>
                </c:pt>
                <c:pt idx="66">
                  <c:v>47.916666666666664</c:v>
                </c:pt>
                <c:pt idx="67">
                  <c:v>10.2</c:v>
                </c:pt>
                <c:pt idx="69">
                  <c:v>0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Лист3!$B$8:$BY$12</c:f>
              <c:multiLvlStrCache>
                <c:ptCount val="69"/>
                <c:lvl>
                  <c:pt idx="0">
                    <c:v>Фактически поступило на 01.03.2010г.</c:v>
                  </c:pt>
                  <c:pt idx="1">
                    <c:v>Фактически поступило на 01.03.2011г.</c:v>
                  </c:pt>
                  <c:pt idx="2">
                    <c:v>Процент исполнения</c:v>
                  </c:pt>
                  <c:pt idx="3">
                    <c:v>Фактически поступило на 01.03.2010г.</c:v>
                  </c:pt>
                  <c:pt idx="4">
                    <c:v>Фактически поступило на 01.03.2011г.</c:v>
                  </c:pt>
                  <c:pt idx="5">
                    <c:v>Процент исполнения</c:v>
                  </c:pt>
                  <c:pt idx="6">
                    <c:v>Фактически поступило на 01.03.2010г.</c:v>
                  </c:pt>
                  <c:pt idx="7">
                    <c:v>Фактически поступило на 01.03.2011г.</c:v>
                  </c:pt>
                  <c:pt idx="8">
                    <c:v>Процент исполнения</c:v>
                  </c:pt>
                  <c:pt idx="9">
                    <c:v>Фактически поступило на 01.03.2010г.</c:v>
                  </c:pt>
                  <c:pt idx="10">
                    <c:v>Фактически поступило на 01.03.2011г.</c:v>
                  </c:pt>
                  <c:pt idx="11">
                    <c:v>Процент исполнения</c:v>
                  </c:pt>
                  <c:pt idx="12">
                    <c:v>Фактически поступило на 01.03.2010г.</c:v>
                  </c:pt>
                  <c:pt idx="13">
                    <c:v>Фактически поступило на 01.03.2011г.</c:v>
                  </c:pt>
                  <c:pt idx="14">
                    <c:v>Процент исполнения</c:v>
                  </c:pt>
                  <c:pt idx="15">
                    <c:v>Фактически поступило на 01.03.2010г.</c:v>
                  </c:pt>
                  <c:pt idx="16">
                    <c:v>Фактически поступило на 01.03.2011г.</c:v>
                  </c:pt>
                  <c:pt idx="17">
                    <c:v>Процент исполнения</c:v>
                  </c:pt>
                  <c:pt idx="18">
                    <c:v>Фактически поступило на 01.03.2010г.</c:v>
                  </c:pt>
                  <c:pt idx="19">
                    <c:v>Фактически поступило на 01.03.2011г.</c:v>
                  </c:pt>
                  <c:pt idx="20">
                    <c:v>Процент исполнения</c:v>
                  </c:pt>
                  <c:pt idx="21">
                    <c:v>Фактически поступило на 01.03.2010г.</c:v>
                  </c:pt>
                  <c:pt idx="22">
                    <c:v>Фактически поступило на 01.03.2011г.</c:v>
                  </c:pt>
                  <c:pt idx="23">
                    <c:v>Процент исполнения</c:v>
                  </c:pt>
                  <c:pt idx="24">
                    <c:v>Фактически поступило на 01.03.2010г.</c:v>
                  </c:pt>
                  <c:pt idx="25">
                    <c:v>Фактически поступило на 01.03.2011г.</c:v>
                  </c:pt>
                  <c:pt idx="26">
                    <c:v>Процент исполнения</c:v>
                  </c:pt>
                  <c:pt idx="27">
                    <c:v>Фактически поступило на 01.03.2010г.</c:v>
                  </c:pt>
                  <c:pt idx="28">
                    <c:v>Фактически поступило на 01.03.2011г.</c:v>
                  </c:pt>
                  <c:pt idx="29">
                    <c:v>Процент исполнения</c:v>
                  </c:pt>
                  <c:pt idx="30">
                    <c:v>Фактически поступило на 01.03.2010г.</c:v>
                  </c:pt>
                  <c:pt idx="31">
                    <c:v>Фактически поступило на 01.03.2011г.</c:v>
                  </c:pt>
                  <c:pt idx="32">
                    <c:v>Процент исполнения</c:v>
                  </c:pt>
                  <c:pt idx="33">
                    <c:v>Фактически поступило на 01.03.2010г.</c:v>
                  </c:pt>
                  <c:pt idx="34">
                    <c:v>Фактически поступило на 01.03.2011г.</c:v>
                  </c:pt>
                  <c:pt idx="35">
                    <c:v>Процент исполнения</c:v>
                  </c:pt>
                  <c:pt idx="36">
                    <c:v>Фактически поступило на 01.03.2010г.</c:v>
                  </c:pt>
                  <c:pt idx="37">
                    <c:v>Фактически поступило на 01.03.2011г.</c:v>
                  </c:pt>
                  <c:pt idx="38">
                    <c:v>Процент исполнения</c:v>
                  </c:pt>
                  <c:pt idx="39">
                    <c:v>Фактически поступило на 01.03.2010г.</c:v>
                  </c:pt>
                  <c:pt idx="40">
                    <c:v>Фактически поступило на 01.03.2011г.</c:v>
                  </c:pt>
                  <c:pt idx="41">
                    <c:v>Процент исполнения</c:v>
                  </c:pt>
                  <c:pt idx="42">
                    <c:v>Фактически поступило на 01.03.2010г.</c:v>
                  </c:pt>
                  <c:pt idx="43">
                    <c:v>Фактически поступило на 01.03.2011г.</c:v>
                  </c:pt>
                  <c:pt idx="44">
                    <c:v>Процент исполнения</c:v>
                  </c:pt>
                  <c:pt idx="45">
                    <c:v>Фактически поступило на 01.03.2010г.</c:v>
                  </c:pt>
                  <c:pt idx="46">
                    <c:v>Фактически поступило на 01.03.2011г.</c:v>
                  </c:pt>
                  <c:pt idx="47">
                    <c:v>Процент исполнения</c:v>
                  </c:pt>
                  <c:pt idx="48">
                    <c:v>Фактически поступило на 01.03.2010г.</c:v>
                  </c:pt>
                  <c:pt idx="49">
                    <c:v>Фактически поступило на 01.03.2011г.</c:v>
                  </c:pt>
                  <c:pt idx="50">
                    <c:v>процент исполнения</c:v>
                  </c:pt>
                  <c:pt idx="51">
                    <c:v>Фактически поступило на 01.03.2010г.</c:v>
                  </c:pt>
                  <c:pt idx="52">
                    <c:v>Фактически поступило на 01.03.2011г.</c:v>
                  </c:pt>
                  <c:pt idx="53">
                    <c:v>процент исполнения</c:v>
                  </c:pt>
                  <c:pt idx="54">
                    <c:v>Фактически поступило на 01.03.2010г.</c:v>
                  </c:pt>
                  <c:pt idx="55">
                    <c:v>Фактически поступило на 01.03.2011г.</c:v>
                  </c:pt>
                  <c:pt idx="56">
                    <c:v>процент исполнения</c:v>
                  </c:pt>
                  <c:pt idx="57">
                    <c:v>Фактически поступило на 01.03.2010г.</c:v>
                  </c:pt>
                  <c:pt idx="58">
                    <c:v>Фактически поступило на 01.03.2011г.</c:v>
                  </c:pt>
                  <c:pt idx="59">
                    <c:v>процент исполнения</c:v>
                  </c:pt>
                  <c:pt idx="60">
                    <c:v>Фактически поступило на 01.03.2010г.</c:v>
                  </c:pt>
                  <c:pt idx="61">
                    <c:v>Фактически поступило на 01.03.2011г.</c:v>
                  </c:pt>
                  <c:pt idx="62">
                    <c:v>процент исполнения</c:v>
                  </c:pt>
                  <c:pt idx="63">
                    <c:v>Фактически поступило на 01.03.2010г.</c:v>
                  </c:pt>
                  <c:pt idx="64">
                    <c:v>Фактически поступило на 01.03.2011г.</c:v>
                  </c:pt>
                  <c:pt idx="65">
                    <c:v>процент исполнения</c:v>
                  </c:pt>
                  <c:pt idx="66">
                    <c:v>Фактически поступило на 01.03.2010г.</c:v>
                  </c:pt>
                  <c:pt idx="67">
                    <c:v>Фактически поступило на 01.03.2011г.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Лист3!$B$25:$BY$25</c:f>
              <c:numCache>
                <c:ptCount val="70"/>
                <c:pt idx="1">
                  <c:v>1032</c:v>
                </c:pt>
                <c:pt idx="2">
                  <c:v>1275.5</c:v>
                </c:pt>
                <c:pt idx="3">
                  <c:v>123.59496124031008</c:v>
                </c:pt>
                <c:pt idx="4">
                  <c:v>145.49999999999997</c:v>
                </c:pt>
                <c:pt idx="5">
                  <c:v>437.5</c:v>
                </c:pt>
                <c:pt idx="6">
                  <c:v>300.6872852233677</c:v>
                </c:pt>
                <c:pt idx="7">
                  <c:v>124.9</c:v>
                </c:pt>
                <c:pt idx="8">
                  <c:v>236.79999999999998</c:v>
                </c:pt>
                <c:pt idx="9">
                  <c:v>189.59167333867092</c:v>
                </c:pt>
                <c:pt idx="10">
                  <c:v>45.599999999999994</c:v>
                </c:pt>
                <c:pt idx="11">
                  <c:v>60.900000000000006</c:v>
                </c:pt>
                <c:pt idx="12">
                  <c:v>133.5526315789474</c:v>
                </c:pt>
                <c:pt idx="13">
                  <c:v>2.7</c:v>
                </c:pt>
                <c:pt idx="14">
                  <c:v>1.1</c:v>
                </c:pt>
                <c:pt idx="15">
                  <c:v>40.74074074074075</c:v>
                </c:pt>
                <c:pt idx="16">
                  <c:v>6.4</c:v>
                </c:pt>
                <c:pt idx="17">
                  <c:v>8.5</c:v>
                </c:pt>
                <c:pt idx="18">
                  <c:v>132.8125</c:v>
                </c:pt>
                <c:pt idx="19">
                  <c:v>79.8</c:v>
                </c:pt>
                <c:pt idx="20">
                  <c:v>75</c:v>
                </c:pt>
                <c:pt idx="21">
                  <c:v>93.98496240601504</c:v>
                </c:pt>
                <c:pt idx="22">
                  <c:v>4.6000000000000005</c:v>
                </c:pt>
                <c:pt idx="23">
                  <c:v>91.30000000000001</c:v>
                </c:pt>
                <c:pt idx="24">
                  <c:v>1984.7826086956522</c:v>
                </c:pt>
                <c:pt idx="25">
                  <c:v>20.600000000000005</c:v>
                </c:pt>
                <c:pt idx="26">
                  <c:v>200.70000000000002</c:v>
                </c:pt>
                <c:pt idx="27">
                  <c:v>974.2718446601939</c:v>
                </c:pt>
                <c:pt idx="28">
                  <c:v>19</c:v>
                </c:pt>
                <c:pt idx="29">
                  <c:v>32.7</c:v>
                </c:pt>
                <c:pt idx="30">
                  <c:v>172.10526315789477</c:v>
                </c:pt>
                <c:pt idx="31">
                  <c:v>1.5000000000000002</c:v>
                </c:pt>
                <c:pt idx="32">
                  <c:v>1.5999999999999999</c:v>
                </c:pt>
                <c:pt idx="33">
                  <c:v>106.66666666666664</c:v>
                </c:pt>
                <c:pt idx="34">
                  <c:v>0.1</c:v>
                </c:pt>
                <c:pt idx="35">
                  <c:v>0.1</c:v>
                </c:pt>
                <c:pt idx="36">
                  <c:v>100</c:v>
                </c:pt>
                <c:pt idx="37">
                  <c:v>0</c:v>
                </c:pt>
                <c:pt idx="38">
                  <c:v>121.2</c:v>
                </c:pt>
                <c:pt idx="39">
                  <c:v>0</c:v>
                </c:pt>
                <c:pt idx="40">
                  <c:v>0</c:v>
                </c:pt>
                <c:pt idx="41">
                  <c:v>45.1</c:v>
                </c:pt>
                <c:pt idx="42">
                  <c:v>0</c:v>
                </c:pt>
                <c:pt idx="43">
                  <c:v>886.5</c:v>
                </c:pt>
                <c:pt idx="44">
                  <c:v>838</c:v>
                </c:pt>
                <c:pt idx="45">
                  <c:v>94.52904681331077</c:v>
                </c:pt>
                <c:pt idx="46">
                  <c:v>886.5</c:v>
                </c:pt>
                <c:pt idx="47">
                  <c:v>838</c:v>
                </c:pt>
                <c:pt idx="48">
                  <c:v>94.52904681331077</c:v>
                </c:pt>
                <c:pt idx="49">
                  <c:v>309.5</c:v>
                </c:pt>
                <c:pt idx="50">
                  <c:v>361.1</c:v>
                </c:pt>
                <c:pt idx="51">
                  <c:v>116.67205169628434</c:v>
                </c:pt>
                <c:pt idx="52">
                  <c:v>202.3</c:v>
                </c:pt>
                <c:pt idx="53">
                  <c:v>247.6</c:v>
                </c:pt>
                <c:pt idx="54">
                  <c:v>122.39248640632722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36.3</c:v>
                </c:pt>
                <c:pt idx="59">
                  <c:v>0</c:v>
                </c:pt>
                <c:pt idx="60">
                  <c:v>0</c:v>
                </c:pt>
                <c:pt idx="61">
                  <c:v>70.80000000000001</c:v>
                </c:pt>
                <c:pt idx="62">
                  <c:v>113.5</c:v>
                </c:pt>
                <c:pt idx="63">
                  <c:v>160.31073446327682</c:v>
                </c:pt>
                <c:pt idx="64">
                  <c:v>57.1</c:v>
                </c:pt>
                <c:pt idx="65">
                  <c:v>113.1</c:v>
                </c:pt>
                <c:pt idx="66">
                  <c:v>198.07355516637477</c:v>
                </c:pt>
                <c:pt idx="67">
                  <c:v>13.299999999999999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</c:ser>
        <c:axId val="20788397"/>
        <c:axId val="52877846"/>
      </c:bar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7846"/>
        <c:crosses val="autoZero"/>
        <c:auto val="1"/>
        <c:lblOffset val="100"/>
        <c:tickLblSkip val="3"/>
        <c:noMultiLvlLbl val="0"/>
      </c:catAx>
      <c:valAx>
        <c:axId val="5287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88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0"/>
  <sheetViews>
    <sheetView tabSelected="1" view="pageBreakPreview" zoomScale="90" zoomScaleNormal="90" zoomScaleSheetLayoutView="90" zoomScalePageLayoutView="0" workbookViewId="0" topLeftCell="A10">
      <pane xSplit="2" ySplit="4" topLeftCell="BQ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BW24" sqref="BW24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1.625" style="1" customWidth="1"/>
    <col min="6" max="6" width="12.375" style="1" customWidth="1"/>
    <col min="7" max="7" width="11.875" style="1" customWidth="1"/>
    <col min="8" max="8" width="11.375" style="1" customWidth="1"/>
    <col min="9" max="10" width="12.00390625" style="1" customWidth="1"/>
    <col min="11" max="11" width="10.7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7" width="10.75390625" style="1" customWidth="1"/>
    <col min="18" max="18" width="11.875" style="1" customWidth="1"/>
    <col min="19" max="19" width="12.375" style="1" customWidth="1"/>
    <col min="20" max="20" width="11.00390625" style="1" customWidth="1"/>
    <col min="21" max="21" width="11.2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25390625" style="1" customWidth="1"/>
    <col min="30" max="31" width="13.00390625" style="1" customWidth="1"/>
    <col min="32" max="32" width="10.75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0.875" style="1" customWidth="1"/>
    <col min="39" max="40" width="11.00390625" style="1" bestFit="1" customWidth="1"/>
    <col min="41" max="41" width="10.875" style="1" customWidth="1"/>
    <col min="42" max="42" width="12.25390625" style="1" customWidth="1"/>
    <col min="43" max="43" width="12.625" style="1" customWidth="1"/>
    <col min="44" max="47" width="11.25390625" style="1" customWidth="1"/>
    <col min="48" max="48" width="13.875" style="1" customWidth="1"/>
    <col min="49" max="49" width="13.75390625" style="1" customWidth="1"/>
    <col min="50" max="50" width="13.25390625" style="1" customWidth="1"/>
    <col min="51" max="51" width="13.00390625" style="1" customWidth="1"/>
    <col min="52" max="52" width="13.375" style="1" customWidth="1"/>
    <col min="53" max="53" width="11.875" style="1" customWidth="1"/>
    <col min="54" max="56" width="11.00390625" style="1" hidden="1" customWidth="1"/>
    <col min="57" max="57" width="14.00390625" style="1" customWidth="1"/>
    <col min="58" max="58" width="13.00390625" style="1" customWidth="1"/>
    <col min="59" max="59" width="13.75390625" style="1" customWidth="1"/>
    <col min="60" max="61" width="16.125" style="1" customWidth="1"/>
    <col min="62" max="63" width="15.875" style="1" customWidth="1"/>
    <col min="64" max="64" width="14.75390625" style="1" customWidth="1"/>
    <col min="65" max="65" width="15.25390625" style="1" customWidth="1"/>
    <col min="66" max="66" width="16.125" style="1" customWidth="1"/>
    <col min="67" max="67" width="15.625" style="1" customWidth="1"/>
    <col min="68" max="68" width="16.75390625" style="1" customWidth="1"/>
    <col min="69" max="69" width="14.75390625" style="1" customWidth="1"/>
    <col min="70" max="70" width="15.25390625" style="1" customWidth="1"/>
    <col min="71" max="71" width="15.00390625" style="1" customWidth="1"/>
    <col min="72" max="72" width="16.125" style="1" customWidth="1"/>
    <col min="73" max="73" width="15.25390625" style="1" customWidth="1"/>
    <col min="74" max="74" width="15.00390625" style="1" customWidth="1"/>
    <col min="75" max="75" width="15.75390625" style="1" customWidth="1"/>
    <col min="76" max="76" width="15.125" style="1" customWidth="1"/>
    <col min="77" max="77" width="14.875" style="1" customWidth="1"/>
    <col min="78" max="16384" width="9.125" style="1" customWidth="1"/>
  </cols>
  <sheetData>
    <row r="1" spans="1:7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6"/>
      <c r="P1" s="36"/>
      <c r="Q1" s="3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</row>
    <row r="2" spans="1:79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6"/>
      <c r="P2" s="36"/>
      <c r="Q2" s="3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</row>
    <row r="3" spans="1:79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ht="12.75">
      <c r="A4" s="5"/>
      <c r="B4" s="5"/>
      <c r="C4" s="90" t="s">
        <v>46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</row>
    <row r="5" spans="1:79" ht="15" customHeight="1">
      <c r="A5" s="8"/>
      <c r="B5" s="8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</row>
    <row r="6" spans="1:79" ht="12.75">
      <c r="A6" s="8"/>
      <c r="B6" s="8"/>
      <c r="C6" s="8"/>
      <c r="D6" s="8"/>
      <c r="E6" s="8"/>
      <c r="F6" s="8"/>
      <c r="G6" s="55"/>
      <c r="H6" s="55"/>
      <c r="I6" s="55"/>
      <c r="J6" s="55"/>
      <c r="K6" s="55"/>
      <c r="L6" s="55"/>
      <c r="M6" s="5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</row>
    <row r="7" spans="1:79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</row>
    <row r="8" spans="1:79" s="2" customFormat="1" ht="21.75" customHeight="1">
      <c r="A8" s="72" t="s">
        <v>28</v>
      </c>
      <c r="B8" s="72"/>
      <c r="C8" s="72" t="s">
        <v>0</v>
      </c>
      <c r="D8" s="72"/>
      <c r="E8" s="72"/>
      <c r="F8" s="73" t="s">
        <v>1</v>
      </c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9" t="s">
        <v>2</v>
      </c>
      <c r="BF8" s="80"/>
      <c r="BG8" s="81"/>
      <c r="BH8" s="76" t="s">
        <v>4</v>
      </c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8"/>
      <c r="BZ8" s="9"/>
      <c r="CA8" s="9"/>
    </row>
    <row r="9" spans="1:79" s="2" customFormat="1" ht="25.5" customHeight="1">
      <c r="A9" s="54"/>
      <c r="B9" s="54"/>
      <c r="C9" s="54"/>
      <c r="D9" s="54"/>
      <c r="E9" s="54"/>
      <c r="F9" s="70" t="s">
        <v>3</v>
      </c>
      <c r="G9" s="49"/>
      <c r="H9" s="49"/>
      <c r="I9" s="39" t="s">
        <v>37</v>
      </c>
      <c r="J9" s="40"/>
      <c r="K9" s="41"/>
      <c r="L9" s="48" t="s">
        <v>4</v>
      </c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50"/>
      <c r="AA9" s="39" t="s">
        <v>38</v>
      </c>
      <c r="AB9" s="40"/>
      <c r="AC9" s="41"/>
      <c r="AD9" s="37" t="s">
        <v>39</v>
      </c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2"/>
      <c r="AT9" s="32"/>
      <c r="AU9" s="34"/>
      <c r="AV9" s="75" t="s">
        <v>5</v>
      </c>
      <c r="AW9" s="54"/>
      <c r="AX9" s="54"/>
      <c r="AY9" s="37" t="s">
        <v>4</v>
      </c>
      <c r="AZ9" s="38"/>
      <c r="BA9" s="38"/>
      <c r="BB9" s="38"/>
      <c r="BC9" s="38"/>
      <c r="BD9" s="38"/>
      <c r="BE9" s="82"/>
      <c r="BF9" s="83"/>
      <c r="BG9" s="84"/>
      <c r="BH9" s="105" t="s">
        <v>29</v>
      </c>
      <c r="BI9" s="106"/>
      <c r="BJ9" s="107"/>
      <c r="BK9" s="105" t="s">
        <v>30</v>
      </c>
      <c r="BL9" s="106"/>
      <c r="BM9" s="107"/>
      <c r="BN9" s="106" t="s">
        <v>31</v>
      </c>
      <c r="BO9" s="106"/>
      <c r="BP9" s="106"/>
      <c r="BQ9" s="39" t="s">
        <v>41</v>
      </c>
      <c r="BR9" s="40"/>
      <c r="BS9" s="41"/>
      <c r="BT9" s="39" t="s">
        <v>13</v>
      </c>
      <c r="BU9" s="40"/>
      <c r="BV9" s="40"/>
      <c r="BW9" s="40"/>
      <c r="BX9" s="40"/>
      <c r="BY9" s="41"/>
      <c r="BZ9" s="9"/>
      <c r="CA9" s="9"/>
    </row>
    <row r="10" spans="1:79" s="2" customFormat="1" ht="12.75" customHeight="1">
      <c r="A10" s="54"/>
      <c r="B10" s="54"/>
      <c r="C10" s="54"/>
      <c r="D10" s="54"/>
      <c r="E10" s="54"/>
      <c r="F10" s="51"/>
      <c r="G10" s="43"/>
      <c r="H10" s="43"/>
      <c r="I10" s="42"/>
      <c r="J10" s="43"/>
      <c r="K10" s="44"/>
      <c r="L10" s="75" t="s">
        <v>6</v>
      </c>
      <c r="M10" s="54"/>
      <c r="N10" s="54"/>
      <c r="O10" s="54" t="s">
        <v>7</v>
      </c>
      <c r="P10" s="54"/>
      <c r="Q10" s="91"/>
      <c r="R10" s="62" t="s">
        <v>8</v>
      </c>
      <c r="S10" s="63"/>
      <c r="T10" s="64"/>
      <c r="U10" s="48" t="s">
        <v>9</v>
      </c>
      <c r="V10" s="49"/>
      <c r="W10" s="68"/>
      <c r="X10" s="70" t="s">
        <v>35</v>
      </c>
      <c r="Y10" s="49"/>
      <c r="Z10" s="49"/>
      <c r="AA10" s="42"/>
      <c r="AB10" s="43"/>
      <c r="AC10" s="44"/>
      <c r="AD10" s="92" t="s">
        <v>10</v>
      </c>
      <c r="AE10" s="53"/>
      <c r="AF10" s="53"/>
      <c r="AG10" s="53" t="s">
        <v>11</v>
      </c>
      <c r="AH10" s="53"/>
      <c r="AI10" s="53"/>
      <c r="AJ10" s="53" t="s">
        <v>12</v>
      </c>
      <c r="AK10" s="53"/>
      <c r="AL10" s="53"/>
      <c r="AM10" s="51" t="s">
        <v>36</v>
      </c>
      <c r="AN10" s="56"/>
      <c r="AO10" s="57"/>
      <c r="AP10" s="51" t="s">
        <v>40</v>
      </c>
      <c r="AQ10" s="43"/>
      <c r="AR10" s="43"/>
      <c r="AS10" s="96" t="s">
        <v>45</v>
      </c>
      <c r="AT10" s="97"/>
      <c r="AU10" s="98"/>
      <c r="AV10" s="75"/>
      <c r="AW10" s="54"/>
      <c r="AX10" s="54"/>
      <c r="AY10" s="39" t="s">
        <v>32</v>
      </c>
      <c r="AZ10" s="40"/>
      <c r="BA10" s="41"/>
      <c r="BB10" s="39" t="s">
        <v>33</v>
      </c>
      <c r="BC10" s="40"/>
      <c r="BD10" s="41"/>
      <c r="BE10" s="82"/>
      <c r="BF10" s="83"/>
      <c r="BG10" s="84"/>
      <c r="BH10" s="108"/>
      <c r="BI10" s="109"/>
      <c r="BJ10" s="110"/>
      <c r="BK10" s="108"/>
      <c r="BL10" s="109"/>
      <c r="BM10" s="110"/>
      <c r="BN10" s="109"/>
      <c r="BO10" s="109"/>
      <c r="BP10" s="109"/>
      <c r="BQ10" s="42"/>
      <c r="BR10" s="43"/>
      <c r="BS10" s="44"/>
      <c r="BT10" s="102"/>
      <c r="BU10" s="103"/>
      <c r="BV10" s="103"/>
      <c r="BW10" s="103"/>
      <c r="BX10" s="103"/>
      <c r="BY10" s="104"/>
      <c r="BZ10" s="9"/>
      <c r="CA10" s="9"/>
    </row>
    <row r="11" spans="1:79" s="2" customFormat="1" ht="97.5" customHeight="1">
      <c r="A11" s="54"/>
      <c r="B11" s="54"/>
      <c r="C11" s="54"/>
      <c r="D11" s="54"/>
      <c r="E11" s="54"/>
      <c r="F11" s="52"/>
      <c r="G11" s="46"/>
      <c r="H11" s="46"/>
      <c r="I11" s="45"/>
      <c r="J11" s="46"/>
      <c r="K11" s="47"/>
      <c r="L11" s="75"/>
      <c r="M11" s="54"/>
      <c r="N11" s="54"/>
      <c r="O11" s="54"/>
      <c r="P11" s="54"/>
      <c r="Q11" s="91"/>
      <c r="R11" s="65"/>
      <c r="S11" s="66"/>
      <c r="T11" s="67"/>
      <c r="U11" s="45"/>
      <c r="V11" s="46"/>
      <c r="W11" s="69"/>
      <c r="X11" s="52"/>
      <c r="Y11" s="46"/>
      <c r="Z11" s="46"/>
      <c r="AA11" s="45"/>
      <c r="AB11" s="46"/>
      <c r="AC11" s="47"/>
      <c r="AD11" s="75"/>
      <c r="AE11" s="54"/>
      <c r="AF11" s="54"/>
      <c r="AG11" s="54"/>
      <c r="AH11" s="54"/>
      <c r="AI11" s="54"/>
      <c r="AJ11" s="54"/>
      <c r="AK11" s="54"/>
      <c r="AL11" s="54"/>
      <c r="AM11" s="58"/>
      <c r="AN11" s="59"/>
      <c r="AO11" s="60"/>
      <c r="AP11" s="52"/>
      <c r="AQ11" s="46"/>
      <c r="AR11" s="46"/>
      <c r="AS11" s="99"/>
      <c r="AT11" s="100"/>
      <c r="AU11" s="101"/>
      <c r="AV11" s="75"/>
      <c r="AW11" s="54"/>
      <c r="AX11" s="54"/>
      <c r="AY11" s="45"/>
      <c r="AZ11" s="46"/>
      <c r="BA11" s="47"/>
      <c r="BB11" s="45"/>
      <c r="BC11" s="46"/>
      <c r="BD11" s="47"/>
      <c r="BE11" s="85"/>
      <c r="BF11" s="86"/>
      <c r="BG11" s="87"/>
      <c r="BH11" s="111"/>
      <c r="BI11" s="112"/>
      <c r="BJ11" s="113"/>
      <c r="BK11" s="111"/>
      <c r="BL11" s="112"/>
      <c r="BM11" s="113"/>
      <c r="BN11" s="112"/>
      <c r="BO11" s="112"/>
      <c r="BP11" s="112"/>
      <c r="BQ11" s="45"/>
      <c r="BR11" s="46"/>
      <c r="BS11" s="47"/>
      <c r="BT11" s="88" t="s">
        <v>14</v>
      </c>
      <c r="BU11" s="88"/>
      <c r="BV11" s="89"/>
      <c r="BW11" s="93" t="s">
        <v>15</v>
      </c>
      <c r="BX11" s="94"/>
      <c r="BY11" s="95"/>
      <c r="BZ11" s="9"/>
      <c r="CA11" s="9"/>
    </row>
    <row r="12" spans="1:79" s="2" customFormat="1" ht="60.75" customHeight="1">
      <c r="A12" s="54"/>
      <c r="B12" s="54"/>
      <c r="C12" s="17" t="s">
        <v>47</v>
      </c>
      <c r="D12" s="17" t="s">
        <v>48</v>
      </c>
      <c r="E12" s="18" t="s">
        <v>34</v>
      </c>
      <c r="F12" s="17" t="s">
        <v>47</v>
      </c>
      <c r="G12" s="17" t="s">
        <v>48</v>
      </c>
      <c r="H12" s="18" t="s">
        <v>34</v>
      </c>
      <c r="I12" s="17" t="s">
        <v>47</v>
      </c>
      <c r="J12" s="17" t="s">
        <v>48</v>
      </c>
      <c r="K12" s="18" t="s">
        <v>34</v>
      </c>
      <c r="L12" s="17" t="s">
        <v>47</v>
      </c>
      <c r="M12" s="17" t="s">
        <v>48</v>
      </c>
      <c r="N12" s="18" t="s">
        <v>34</v>
      </c>
      <c r="O12" s="17" t="s">
        <v>47</v>
      </c>
      <c r="P12" s="17" t="s">
        <v>48</v>
      </c>
      <c r="Q12" s="18" t="s">
        <v>34</v>
      </c>
      <c r="R12" s="17" t="s">
        <v>47</v>
      </c>
      <c r="S12" s="17" t="s">
        <v>48</v>
      </c>
      <c r="T12" s="18" t="s">
        <v>34</v>
      </c>
      <c r="U12" s="17" t="s">
        <v>47</v>
      </c>
      <c r="V12" s="17" t="s">
        <v>48</v>
      </c>
      <c r="W12" s="18" t="s">
        <v>34</v>
      </c>
      <c r="X12" s="17" t="s">
        <v>47</v>
      </c>
      <c r="Y12" s="17" t="s">
        <v>48</v>
      </c>
      <c r="Z12" s="18" t="s">
        <v>34</v>
      </c>
      <c r="AA12" s="17" t="s">
        <v>47</v>
      </c>
      <c r="AB12" s="17" t="s">
        <v>48</v>
      </c>
      <c r="AC12" s="20" t="s">
        <v>34</v>
      </c>
      <c r="AD12" s="17" t="s">
        <v>47</v>
      </c>
      <c r="AE12" s="17" t="s">
        <v>48</v>
      </c>
      <c r="AF12" s="18" t="s">
        <v>34</v>
      </c>
      <c r="AG12" s="17" t="s">
        <v>44</v>
      </c>
      <c r="AH12" s="17" t="s">
        <v>42</v>
      </c>
      <c r="AI12" s="18" t="s">
        <v>34</v>
      </c>
      <c r="AJ12" s="17" t="s">
        <v>47</v>
      </c>
      <c r="AK12" s="17" t="s">
        <v>48</v>
      </c>
      <c r="AL12" s="18" t="s">
        <v>34</v>
      </c>
      <c r="AM12" s="17" t="s">
        <v>47</v>
      </c>
      <c r="AN12" s="17" t="s">
        <v>48</v>
      </c>
      <c r="AO12" s="18" t="s">
        <v>34</v>
      </c>
      <c r="AP12" s="17" t="s">
        <v>47</v>
      </c>
      <c r="AQ12" s="17" t="s">
        <v>48</v>
      </c>
      <c r="AR12" s="18" t="s">
        <v>34</v>
      </c>
      <c r="AS12" s="17" t="s">
        <v>47</v>
      </c>
      <c r="AT12" s="17" t="s">
        <v>48</v>
      </c>
      <c r="AU12" s="18" t="s">
        <v>34</v>
      </c>
      <c r="AV12" s="17" t="s">
        <v>47</v>
      </c>
      <c r="AW12" s="17" t="s">
        <v>48</v>
      </c>
      <c r="AX12" s="18" t="s">
        <v>34</v>
      </c>
      <c r="AY12" s="17" t="s">
        <v>47</v>
      </c>
      <c r="AZ12" s="17" t="s">
        <v>48</v>
      </c>
      <c r="BA12" s="18" t="s">
        <v>34</v>
      </c>
      <c r="BB12" s="17" t="s">
        <v>44</v>
      </c>
      <c r="BC12" s="17" t="s">
        <v>42</v>
      </c>
      <c r="BD12" s="18" t="s">
        <v>34</v>
      </c>
      <c r="BE12" s="17" t="s">
        <v>47</v>
      </c>
      <c r="BF12" s="17" t="s">
        <v>48</v>
      </c>
      <c r="BG12" s="10" t="s">
        <v>16</v>
      </c>
      <c r="BH12" s="17" t="s">
        <v>47</v>
      </c>
      <c r="BI12" s="17" t="s">
        <v>48</v>
      </c>
      <c r="BJ12" s="10" t="s">
        <v>16</v>
      </c>
      <c r="BK12" s="17" t="s">
        <v>47</v>
      </c>
      <c r="BL12" s="17" t="s">
        <v>48</v>
      </c>
      <c r="BM12" s="10" t="s">
        <v>16</v>
      </c>
      <c r="BN12" s="17" t="s">
        <v>47</v>
      </c>
      <c r="BO12" s="17" t="s">
        <v>48</v>
      </c>
      <c r="BP12" s="10" t="s">
        <v>16</v>
      </c>
      <c r="BQ12" s="17" t="s">
        <v>47</v>
      </c>
      <c r="BR12" s="17" t="s">
        <v>48</v>
      </c>
      <c r="BS12" s="10" t="s">
        <v>16</v>
      </c>
      <c r="BT12" s="17" t="s">
        <v>47</v>
      </c>
      <c r="BU12" s="17" t="s">
        <v>48</v>
      </c>
      <c r="BV12" s="10" t="s">
        <v>16</v>
      </c>
      <c r="BW12" s="17" t="s">
        <v>47</v>
      </c>
      <c r="BX12" s="17" t="s">
        <v>48</v>
      </c>
      <c r="BY12" s="10" t="s">
        <v>16</v>
      </c>
      <c r="BZ12" s="11"/>
      <c r="CA12" s="11"/>
    </row>
    <row r="13" spans="1:79" s="2" customFormat="1" ht="12.75" hidden="1">
      <c r="A13" s="71">
        <v>1</v>
      </c>
      <c r="B13" s="71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0">
        <v>32</v>
      </c>
      <c r="AW13" s="10">
        <v>33</v>
      </c>
      <c r="AX13" s="10">
        <v>34</v>
      </c>
      <c r="AY13" s="10">
        <v>35</v>
      </c>
      <c r="AZ13" s="10">
        <v>36</v>
      </c>
      <c r="BA13" s="10">
        <v>37</v>
      </c>
      <c r="BB13" s="10">
        <v>38</v>
      </c>
      <c r="BC13" s="10">
        <v>39</v>
      </c>
      <c r="BD13" s="10">
        <v>40</v>
      </c>
      <c r="BE13" s="10">
        <v>47</v>
      </c>
      <c r="BF13" s="10">
        <v>48</v>
      </c>
      <c r="BG13" s="10">
        <v>49</v>
      </c>
      <c r="BH13" s="10">
        <v>50</v>
      </c>
      <c r="BI13" s="10">
        <v>51</v>
      </c>
      <c r="BJ13" s="10">
        <v>52</v>
      </c>
      <c r="BK13" s="13">
        <v>56</v>
      </c>
      <c r="BL13" s="13">
        <v>57</v>
      </c>
      <c r="BM13" s="13">
        <v>58</v>
      </c>
      <c r="BN13" s="13">
        <v>59</v>
      </c>
      <c r="BO13" s="13">
        <v>60</v>
      </c>
      <c r="BP13" s="13">
        <v>61</v>
      </c>
      <c r="BQ13" s="13">
        <v>62</v>
      </c>
      <c r="BR13" s="13">
        <v>63</v>
      </c>
      <c r="BS13" s="13">
        <v>64</v>
      </c>
      <c r="BT13" s="14">
        <v>65</v>
      </c>
      <c r="BU13" s="14">
        <v>66</v>
      </c>
      <c r="BV13" s="14">
        <v>67</v>
      </c>
      <c r="BW13" s="14">
        <v>68</v>
      </c>
      <c r="BX13" s="14">
        <v>69</v>
      </c>
      <c r="BY13" s="14">
        <v>70</v>
      </c>
      <c r="BZ13" s="11"/>
      <c r="CA13" s="11"/>
    </row>
    <row r="14" spans="1:79" ht="31.5" customHeight="1">
      <c r="A14" s="21">
        <v>1</v>
      </c>
      <c r="B14" s="26" t="s">
        <v>43</v>
      </c>
      <c r="C14" s="22">
        <f>F14+AV14</f>
        <v>211.60000000000002</v>
      </c>
      <c r="D14" s="22">
        <f>G14+AW14</f>
        <v>269.70000000000005</v>
      </c>
      <c r="E14" s="22">
        <f aca="true" t="shared" si="0" ref="E14:E25">D14/C14*100</f>
        <v>127.45746691871456</v>
      </c>
      <c r="F14" s="23">
        <f>+I14+AA14</f>
        <v>57.800000000000004</v>
      </c>
      <c r="G14" s="23">
        <f>+J14+AB14</f>
        <v>91.4</v>
      </c>
      <c r="H14" s="22">
        <f aca="true" t="shared" si="1" ref="H14:H24">G14/F14*100</f>
        <v>158.13148788927336</v>
      </c>
      <c r="I14" s="24">
        <f aca="true" t="shared" si="2" ref="I14:I23">+L14+O14+R14+U14+X14</f>
        <v>52.1</v>
      </c>
      <c r="J14" s="23">
        <f aca="true" t="shared" si="3" ref="J14:J21">+M14+P14+S14+V14+Y14</f>
        <v>36.1</v>
      </c>
      <c r="K14" s="22">
        <f aca="true" t="shared" si="4" ref="K14:K24">J14/I14*100</f>
        <v>69.28982725527831</v>
      </c>
      <c r="L14" s="23">
        <v>9.1</v>
      </c>
      <c r="M14" s="29">
        <v>2.2</v>
      </c>
      <c r="N14" s="22">
        <f aca="true" t="shared" si="5" ref="N14:N24">M14/L14*100</f>
        <v>24.17582417582418</v>
      </c>
      <c r="O14" s="23">
        <v>0.1</v>
      </c>
      <c r="P14" s="23">
        <v>1.1</v>
      </c>
      <c r="Q14" s="22"/>
      <c r="R14" s="29">
        <v>0.8</v>
      </c>
      <c r="S14" s="29">
        <v>1.4</v>
      </c>
      <c r="T14" s="22">
        <f aca="true" t="shared" si="6" ref="T14:T24">S14/R14*100</f>
        <v>174.99999999999997</v>
      </c>
      <c r="U14" s="23">
        <v>41.7</v>
      </c>
      <c r="V14" s="29">
        <v>30.6</v>
      </c>
      <c r="W14" s="22" t="s">
        <v>49</v>
      </c>
      <c r="X14" s="22">
        <v>0.4</v>
      </c>
      <c r="Y14" s="25">
        <v>0.8</v>
      </c>
      <c r="Z14" s="22"/>
      <c r="AA14" s="24">
        <f>+AD14+AJ14+AM14+AP14</f>
        <v>5.7</v>
      </c>
      <c r="AB14" s="24">
        <f>+AE14+AK14+AN14+AQ14+AT14</f>
        <v>55.3</v>
      </c>
      <c r="AC14" s="22">
        <f aca="true" t="shared" si="7" ref="AC14:AC25">AB14/AA14*100</f>
        <v>970.1754385964911</v>
      </c>
      <c r="AD14" s="23">
        <v>5.7</v>
      </c>
      <c r="AE14" s="23">
        <v>7.9</v>
      </c>
      <c r="AF14" s="22">
        <f>AE14/AD14*100</f>
        <v>138.5964912280702</v>
      </c>
      <c r="AG14" s="23"/>
      <c r="AH14" s="23"/>
      <c r="AI14" s="22"/>
      <c r="AJ14" s="23"/>
      <c r="AK14" s="29"/>
      <c r="AL14" s="22" t="e">
        <f>AK14/AJ14*100</f>
        <v>#DIV/0!</v>
      </c>
      <c r="AM14" s="23"/>
      <c r="AN14" s="23"/>
      <c r="AO14" s="22"/>
      <c r="AP14" s="22"/>
      <c r="AQ14" s="25">
        <v>2.3</v>
      </c>
      <c r="AR14" s="22"/>
      <c r="AS14" s="22"/>
      <c r="AT14" s="29">
        <v>45.1</v>
      </c>
      <c r="AU14" s="22"/>
      <c r="AV14" s="23">
        <v>153.8</v>
      </c>
      <c r="AW14" s="23">
        <v>178.3</v>
      </c>
      <c r="AX14" s="22">
        <f aca="true" t="shared" si="8" ref="AX14:AX24">AW14/AV14*100</f>
        <v>115.92977893368011</v>
      </c>
      <c r="AY14" s="23">
        <v>146.2</v>
      </c>
      <c r="AZ14" s="23">
        <v>170.7</v>
      </c>
      <c r="BA14" s="22">
        <f aca="true" t="shared" si="9" ref="BA14:BA24">AZ14/AY14*100</f>
        <v>116.75786593707251</v>
      </c>
      <c r="BB14" s="22"/>
      <c r="BC14" s="22"/>
      <c r="BD14" s="22" t="e">
        <f>BC14/BB14*100</f>
        <v>#DIV/0!</v>
      </c>
      <c r="BE14" s="31">
        <v>174.7</v>
      </c>
      <c r="BF14" s="31">
        <v>242.9</v>
      </c>
      <c r="BG14" s="22">
        <f aca="true" t="shared" si="10" ref="BG14:BG24">BF14/BE14*100</f>
        <v>139.03835145964513</v>
      </c>
      <c r="BH14" s="22">
        <v>76.8</v>
      </c>
      <c r="BI14" s="22">
        <v>91.8</v>
      </c>
      <c r="BJ14" s="22">
        <f aca="true" t="shared" si="11" ref="BJ14:BJ24">BI14/BH14*100</f>
        <v>119.53125</v>
      </c>
      <c r="BK14" s="22"/>
      <c r="BL14" s="22"/>
      <c r="BM14" s="22"/>
      <c r="BN14" s="22">
        <v>22.3</v>
      </c>
      <c r="BO14" s="22">
        <v>26.6</v>
      </c>
      <c r="BP14" s="22">
        <f aca="true" t="shared" si="12" ref="BP14:BP24">BO14/BN14*100</f>
        <v>119.28251121076234</v>
      </c>
      <c r="BQ14" s="22">
        <v>75.6</v>
      </c>
      <c r="BR14" s="30">
        <v>124.5</v>
      </c>
      <c r="BS14" s="22">
        <f aca="true" t="shared" si="13" ref="BS14:BS24">BR14/BQ14*100</f>
        <v>164.6825396825397</v>
      </c>
      <c r="BT14" s="31">
        <v>44</v>
      </c>
      <c r="BU14" s="31">
        <v>60.9</v>
      </c>
      <c r="BV14" s="22">
        <f aca="true" t="shared" si="14" ref="BV14:BV24">BU14/BT14*100</f>
        <v>138.4090909090909</v>
      </c>
      <c r="BW14" s="30">
        <v>30.7</v>
      </c>
      <c r="BX14" s="31">
        <v>60</v>
      </c>
      <c r="BY14" s="22">
        <f aca="true" t="shared" si="15" ref="BY14:BY24">BX14/BW14*100</f>
        <v>195.43973941368077</v>
      </c>
      <c r="BZ14" s="8"/>
      <c r="CA14" s="8"/>
    </row>
    <row r="15" spans="1:79" ht="17.25" customHeight="1">
      <c r="A15" s="21">
        <v>2</v>
      </c>
      <c r="B15" s="26" t="s">
        <v>17</v>
      </c>
      <c r="C15" s="22">
        <f aca="true" t="shared" si="16" ref="C15:C24">F15+AV15</f>
        <v>155.4</v>
      </c>
      <c r="D15" s="22">
        <f aca="true" t="shared" si="17" ref="D15:D24">G15+AW15</f>
        <v>148.6</v>
      </c>
      <c r="E15" s="22">
        <f t="shared" si="0"/>
        <v>95.62419562419562</v>
      </c>
      <c r="F15" s="23">
        <f aca="true" t="shared" si="18" ref="F15:F24">+I15+AA15</f>
        <v>22.599999999999998</v>
      </c>
      <c r="G15" s="23">
        <f aca="true" t="shared" si="19" ref="G15:G24">+J15+AB15</f>
        <v>20.599999999999998</v>
      </c>
      <c r="H15" s="22">
        <f t="shared" si="1"/>
        <v>91.1504424778761</v>
      </c>
      <c r="I15" s="24">
        <f t="shared" si="2"/>
        <v>21.599999999999998</v>
      </c>
      <c r="J15" s="23">
        <f t="shared" si="3"/>
        <v>19.2</v>
      </c>
      <c r="K15" s="22">
        <f t="shared" si="4"/>
        <v>88.8888888888889</v>
      </c>
      <c r="L15" s="23">
        <v>13</v>
      </c>
      <c r="M15" s="29">
        <v>13.9</v>
      </c>
      <c r="N15" s="22">
        <f t="shared" si="5"/>
        <v>106.92307692307692</v>
      </c>
      <c r="O15" s="23"/>
      <c r="P15" s="23"/>
      <c r="Q15" s="22"/>
      <c r="R15" s="23">
        <v>0.6</v>
      </c>
      <c r="S15" s="29">
        <v>0.9</v>
      </c>
      <c r="T15" s="22">
        <f t="shared" si="6"/>
        <v>150</v>
      </c>
      <c r="U15" s="23">
        <v>7.1</v>
      </c>
      <c r="V15" s="29">
        <v>1.2</v>
      </c>
      <c r="W15" s="22">
        <f aca="true" t="shared" si="20" ref="W15:W24">V15/U15*100</f>
        <v>16.901408450704224</v>
      </c>
      <c r="X15" s="22">
        <v>0.9</v>
      </c>
      <c r="Y15" s="25">
        <v>3.2</v>
      </c>
      <c r="Z15" s="22" t="s">
        <v>50</v>
      </c>
      <c r="AA15" s="24">
        <f>+AD15+AJ15+AM15+AP15</f>
        <v>1</v>
      </c>
      <c r="AB15" s="24">
        <f aca="true" t="shared" si="21" ref="AB15:AB24">+AE15+AK15+AN15+AQ15+AT15</f>
        <v>1.4</v>
      </c>
      <c r="AC15" s="22">
        <f t="shared" si="7"/>
        <v>140</v>
      </c>
      <c r="AD15" s="29">
        <v>1</v>
      </c>
      <c r="AE15" s="29">
        <v>1.4</v>
      </c>
      <c r="AF15" s="27">
        <f>AE15/AD15*100</f>
        <v>140</v>
      </c>
      <c r="AG15" s="23"/>
      <c r="AH15" s="23"/>
      <c r="AI15" s="22"/>
      <c r="AJ15" s="29"/>
      <c r="AK15" s="29"/>
      <c r="AL15" s="22"/>
      <c r="AM15" s="23"/>
      <c r="AN15" s="23"/>
      <c r="AO15" s="22"/>
      <c r="AP15" s="22"/>
      <c r="AQ15" s="25"/>
      <c r="AR15" s="27"/>
      <c r="AS15" s="22"/>
      <c r="AT15" s="29"/>
      <c r="AU15" s="22"/>
      <c r="AV15" s="23">
        <v>132.8</v>
      </c>
      <c r="AW15" s="23">
        <v>128</v>
      </c>
      <c r="AX15" s="22">
        <f t="shared" si="8"/>
        <v>96.38554216867469</v>
      </c>
      <c r="AY15" s="23">
        <v>132.8</v>
      </c>
      <c r="AZ15" s="23">
        <v>120.4</v>
      </c>
      <c r="BA15" s="22">
        <f t="shared" si="9"/>
        <v>90.66265060240963</v>
      </c>
      <c r="BB15" s="22"/>
      <c r="BC15" s="22"/>
      <c r="BD15" s="22" t="e">
        <f aca="true" t="shared" si="22" ref="BD15:BD24">BC15/BB15*100</f>
        <v>#DIV/0!</v>
      </c>
      <c r="BE15" s="31">
        <v>124.1</v>
      </c>
      <c r="BF15" s="31">
        <v>135.9</v>
      </c>
      <c r="BG15" s="22">
        <f t="shared" si="10"/>
        <v>109.50846091861403</v>
      </c>
      <c r="BH15" s="22">
        <v>85.8</v>
      </c>
      <c r="BI15" s="22">
        <v>92.6</v>
      </c>
      <c r="BJ15" s="22">
        <f t="shared" si="11"/>
        <v>107.92540792540792</v>
      </c>
      <c r="BK15" s="22"/>
      <c r="BL15" s="22"/>
      <c r="BM15" s="22"/>
      <c r="BN15" s="22">
        <v>25.3</v>
      </c>
      <c r="BO15" s="22">
        <v>28.2</v>
      </c>
      <c r="BP15" s="22">
        <f t="shared" si="12"/>
        <v>111.46245059288538</v>
      </c>
      <c r="BQ15" s="22">
        <v>13.1</v>
      </c>
      <c r="BR15" s="31">
        <v>15.2</v>
      </c>
      <c r="BS15" s="22">
        <f t="shared" si="13"/>
        <v>116.03053435114504</v>
      </c>
      <c r="BT15" s="31">
        <v>13.1</v>
      </c>
      <c r="BU15" s="31">
        <v>13.1</v>
      </c>
      <c r="BV15" s="22">
        <f t="shared" si="14"/>
        <v>100</v>
      </c>
      <c r="BW15" s="30"/>
      <c r="BX15" s="30"/>
      <c r="BY15" s="22"/>
      <c r="BZ15" s="8"/>
      <c r="CA15" s="8"/>
    </row>
    <row r="16" spans="1:79" ht="15">
      <c r="A16" s="21">
        <v>3</v>
      </c>
      <c r="B16" s="26" t="s">
        <v>18</v>
      </c>
      <c r="C16" s="22">
        <f t="shared" si="16"/>
        <v>266.90000000000003</v>
      </c>
      <c r="D16" s="22">
        <f t="shared" si="17"/>
        <v>305.6</v>
      </c>
      <c r="E16" s="22">
        <f t="shared" si="0"/>
        <v>114.49981266391906</v>
      </c>
      <c r="F16" s="23">
        <f t="shared" si="18"/>
        <v>27.099999999999998</v>
      </c>
      <c r="G16" s="23">
        <f t="shared" si="19"/>
        <v>82</v>
      </c>
      <c r="H16" s="22">
        <f t="shared" si="1"/>
        <v>302.58302583025835</v>
      </c>
      <c r="I16" s="24">
        <f t="shared" si="2"/>
        <v>22.9</v>
      </c>
      <c r="J16" s="23">
        <f t="shared" si="3"/>
        <v>76.5</v>
      </c>
      <c r="K16" s="22">
        <f t="shared" si="4"/>
        <v>334.06113537117903</v>
      </c>
      <c r="L16" s="23">
        <v>6.2</v>
      </c>
      <c r="M16" s="29">
        <v>4.7</v>
      </c>
      <c r="N16" s="22">
        <f t="shared" si="5"/>
        <v>75.80645161290323</v>
      </c>
      <c r="O16" s="29"/>
      <c r="P16" s="29"/>
      <c r="Q16" s="22"/>
      <c r="R16" s="23">
        <v>0.2</v>
      </c>
      <c r="S16" s="29">
        <v>-0.4</v>
      </c>
      <c r="T16" s="22"/>
      <c r="U16" s="23">
        <v>16</v>
      </c>
      <c r="V16" s="29">
        <v>0.6</v>
      </c>
      <c r="W16" s="22">
        <f t="shared" si="20"/>
        <v>3.75</v>
      </c>
      <c r="X16" s="22">
        <v>0.5</v>
      </c>
      <c r="Y16" s="25">
        <v>71.6</v>
      </c>
      <c r="Z16" s="22" t="s">
        <v>51</v>
      </c>
      <c r="AA16" s="24">
        <f aca="true" t="shared" si="23" ref="AA16:AA24">+AD16+AJ16+AM16+AP16</f>
        <v>4.2</v>
      </c>
      <c r="AB16" s="24">
        <f>+AE16+AK16+AN16+AQ16+AT16+2</f>
        <v>5.5</v>
      </c>
      <c r="AC16" s="22">
        <f t="shared" si="7"/>
        <v>130.95238095238096</v>
      </c>
      <c r="AD16" s="29">
        <v>3.1</v>
      </c>
      <c r="AE16" s="29">
        <v>0.5</v>
      </c>
      <c r="AF16" s="27">
        <f>AE16/AD16*100</f>
        <v>16.129032258064516</v>
      </c>
      <c r="AG16" s="23"/>
      <c r="AH16" s="23"/>
      <c r="AI16" s="22"/>
      <c r="AJ16" s="23">
        <v>1.1</v>
      </c>
      <c r="AK16" s="29">
        <v>1</v>
      </c>
      <c r="AL16" s="22">
        <f>AK16/AJ16*100</f>
        <v>90.9090909090909</v>
      </c>
      <c r="AM16" s="23"/>
      <c r="AN16" s="23"/>
      <c r="AO16" s="22"/>
      <c r="AP16" s="22"/>
      <c r="AQ16" s="25">
        <v>2</v>
      </c>
      <c r="AR16" s="27"/>
      <c r="AS16" s="22"/>
      <c r="AT16" s="29"/>
      <c r="AU16" s="27"/>
      <c r="AV16" s="23">
        <v>239.8</v>
      </c>
      <c r="AW16" s="29">
        <v>223.6</v>
      </c>
      <c r="AX16" s="22">
        <f t="shared" si="8"/>
        <v>93.24437030859049</v>
      </c>
      <c r="AY16" s="23">
        <v>239.8</v>
      </c>
      <c r="AZ16" s="29">
        <v>216</v>
      </c>
      <c r="BA16" s="22">
        <f t="shared" si="9"/>
        <v>90.07506255212677</v>
      </c>
      <c r="BB16" s="22"/>
      <c r="BC16" s="22"/>
      <c r="BD16" s="22" t="e">
        <f t="shared" si="22"/>
        <v>#DIV/0!</v>
      </c>
      <c r="BE16" s="31">
        <v>246.5</v>
      </c>
      <c r="BF16" s="31">
        <v>151.1</v>
      </c>
      <c r="BG16" s="22">
        <f t="shared" si="10"/>
        <v>61.298174442190664</v>
      </c>
      <c r="BH16" s="22">
        <v>85.1</v>
      </c>
      <c r="BI16" s="22">
        <v>72.3</v>
      </c>
      <c r="BJ16" s="22">
        <f t="shared" si="11"/>
        <v>84.95887191539366</v>
      </c>
      <c r="BK16" s="22"/>
      <c r="BL16" s="25"/>
      <c r="BM16" s="22"/>
      <c r="BN16" s="22">
        <v>0</v>
      </c>
      <c r="BO16" s="22">
        <v>20.1</v>
      </c>
      <c r="BP16" s="27"/>
      <c r="BQ16" s="22">
        <v>161.3</v>
      </c>
      <c r="BR16" s="31">
        <v>58.7</v>
      </c>
      <c r="BS16" s="22">
        <f t="shared" si="13"/>
        <v>36.39181649101054</v>
      </c>
      <c r="BT16" s="30">
        <v>43.2</v>
      </c>
      <c r="BU16" s="30">
        <v>43.4</v>
      </c>
      <c r="BV16" s="22">
        <f t="shared" si="14"/>
        <v>100.46296296296295</v>
      </c>
      <c r="BW16" s="30">
        <v>18.1</v>
      </c>
      <c r="BX16" s="30">
        <v>15.3</v>
      </c>
      <c r="BY16" s="22">
        <f t="shared" si="15"/>
        <v>84.5303867403315</v>
      </c>
      <c r="BZ16" s="8"/>
      <c r="CA16" s="8"/>
    </row>
    <row r="17" spans="1:79" ht="30">
      <c r="A17" s="21">
        <v>4</v>
      </c>
      <c r="B17" s="26" t="s">
        <v>19</v>
      </c>
      <c r="C17" s="22">
        <f t="shared" si="16"/>
        <v>221</v>
      </c>
      <c r="D17" s="22">
        <f t="shared" si="17"/>
        <v>210.9</v>
      </c>
      <c r="E17" s="22">
        <f t="shared" si="0"/>
        <v>95.42986425339367</v>
      </c>
      <c r="F17" s="23">
        <f t="shared" si="18"/>
        <v>46.4</v>
      </c>
      <c r="G17" s="23">
        <f t="shared" si="19"/>
        <v>50.099999999999994</v>
      </c>
      <c r="H17" s="22">
        <f t="shared" si="1"/>
        <v>107.97413793103448</v>
      </c>
      <c r="I17" s="24">
        <f t="shared" si="2"/>
        <v>41.4</v>
      </c>
      <c r="J17" s="23">
        <f t="shared" si="3"/>
        <v>35.199999999999996</v>
      </c>
      <c r="K17" s="22">
        <f t="shared" si="4"/>
        <v>85.02415458937197</v>
      </c>
      <c r="L17" s="29">
        <v>30.1</v>
      </c>
      <c r="M17" s="29">
        <v>32</v>
      </c>
      <c r="N17" s="22">
        <f t="shared" si="5"/>
        <v>106.31229235880397</v>
      </c>
      <c r="O17" s="23"/>
      <c r="P17" s="29"/>
      <c r="Q17" s="27"/>
      <c r="R17" s="29">
        <v>0.7</v>
      </c>
      <c r="S17" s="29">
        <v>1.4</v>
      </c>
      <c r="T17" s="22">
        <f t="shared" si="6"/>
        <v>200</v>
      </c>
      <c r="U17" s="29">
        <v>8.8</v>
      </c>
      <c r="V17" s="29">
        <v>0.3</v>
      </c>
      <c r="W17" s="22">
        <f t="shared" si="20"/>
        <v>3.4090909090909087</v>
      </c>
      <c r="X17" s="22">
        <v>1.8</v>
      </c>
      <c r="Y17" s="25">
        <v>1.5</v>
      </c>
      <c r="Z17" s="22">
        <f>Y17/X17*100</f>
        <v>83.33333333333333</v>
      </c>
      <c r="AA17" s="24">
        <f>+AD17+AJ17+AM17+AP17+1.3</f>
        <v>5</v>
      </c>
      <c r="AB17" s="24">
        <f t="shared" si="21"/>
        <v>14.9</v>
      </c>
      <c r="AC17" s="22">
        <f t="shared" si="7"/>
        <v>298</v>
      </c>
      <c r="AD17" s="23">
        <v>3.7</v>
      </c>
      <c r="AE17" s="23">
        <v>3.7</v>
      </c>
      <c r="AF17" s="27">
        <f>AE17/AD17*100</f>
        <v>100</v>
      </c>
      <c r="AG17" s="23"/>
      <c r="AH17" s="23"/>
      <c r="AI17" s="22"/>
      <c r="AJ17" s="23"/>
      <c r="AK17" s="29">
        <v>0.2</v>
      </c>
      <c r="AL17" s="22"/>
      <c r="AM17" s="29"/>
      <c r="AN17" s="29"/>
      <c r="AO17" s="22"/>
      <c r="AP17" s="22"/>
      <c r="AQ17" s="25">
        <v>11</v>
      </c>
      <c r="AR17" s="27"/>
      <c r="AS17" s="22"/>
      <c r="AT17" s="29"/>
      <c r="AU17" s="22"/>
      <c r="AV17" s="23">
        <v>174.6</v>
      </c>
      <c r="AW17" s="29">
        <v>160.8</v>
      </c>
      <c r="AX17" s="22">
        <f t="shared" si="8"/>
        <v>92.09621993127148</v>
      </c>
      <c r="AY17" s="23">
        <v>174.6</v>
      </c>
      <c r="AZ17" s="29">
        <v>153.1</v>
      </c>
      <c r="BA17" s="22">
        <f t="shared" si="9"/>
        <v>87.68613974799541</v>
      </c>
      <c r="BB17" s="22"/>
      <c r="BC17" s="22"/>
      <c r="BD17" s="22" t="e">
        <f t="shared" si="22"/>
        <v>#DIV/0!</v>
      </c>
      <c r="BE17" s="31">
        <v>191.7</v>
      </c>
      <c r="BF17" s="31">
        <v>250.1</v>
      </c>
      <c r="BG17" s="22">
        <f t="shared" si="10"/>
        <v>130.4642670839854</v>
      </c>
      <c r="BH17" s="22">
        <v>86.3</v>
      </c>
      <c r="BI17" s="22">
        <v>110.9</v>
      </c>
      <c r="BJ17" s="22">
        <f t="shared" si="11"/>
        <v>128.50521436848206</v>
      </c>
      <c r="BK17" s="22"/>
      <c r="BL17" s="22"/>
      <c r="BM17" s="22"/>
      <c r="BN17" s="22">
        <v>49.8</v>
      </c>
      <c r="BO17" s="22">
        <v>57.9</v>
      </c>
      <c r="BP17" s="22">
        <f t="shared" si="12"/>
        <v>116.26506024096386</v>
      </c>
      <c r="BQ17" s="22">
        <v>55.6</v>
      </c>
      <c r="BR17" s="30">
        <v>81.3</v>
      </c>
      <c r="BS17" s="22">
        <f t="shared" si="13"/>
        <v>146.22302158273382</v>
      </c>
      <c r="BT17" s="30">
        <v>49.4</v>
      </c>
      <c r="BU17" s="30">
        <v>66.6</v>
      </c>
      <c r="BV17" s="22">
        <f t="shared" si="14"/>
        <v>134.8178137651822</v>
      </c>
      <c r="BW17" s="30">
        <v>6.2</v>
      </c>
      <c r="BX17" s="30">
        <v>14.3</v>
      </c>
      <c r="BY17" s="22">
        <f t="shared" si="15"/>
        <v>230.6451612903226</v>
      </c>
      <c r="BZ17" s="8"/>
      <c r="CA17" s="8"/>
    </row>
    <row r="18" spans="1:79" ht="30">
      <c r="A18" s="21">
        <v>5</v>
      </c>
      <c r="B18" s="26" t="s">
        <v>20</v>
      </c>
      <c r="C18" s="22">
        <f t="shared" si="16"/>
        <v>171.9</v>
      </c>
      <c r="D18" s="22">
        <f t="shared" si="17"/>
        <v>178.4</v>
      </c>
      <c r="E18" s="22">
        <f t="shared" si="0"/>
        <v>103.78126817917395</v>
      </c>
      <c r="F18" s="23">
        <f t="shared" si="18"/>
        <v>30.599999999999998</v>
      </c>
      <c r="G18" s="23">
        <f t="shared" si="19"/>
        <v>33.6</v>
      </c>
      <c r="H18" s="22">
        <f t="shared" si="1"/>
        <v>109.80392156862746</v>
      </c>
      <c r="I18" s="24">
        <f t="shared" si="2"/>
        <v>24.7</v>
      </c>
      <c r="J18" s="23">
        <f t="shared" si="3"/>
        <v>21.1</v>
      </c>
      <c r="K18" s="22">
        <f t="shared" si="4"/>
        <v>85.42510121457491</v>
      </c>
      <c r="L18" s="23">
        <v>14.3</v>
      </c>
      <c r="M18" s="29">
        <v>15.6</v>
      </c>
      <c r="N18" s="22">
        <f t="shared" si="5"/>
        <v>109.09090909090908</v>
      </c>
      <c r="O18" s="23"/>
      <c r="P18" s="29">
        <v>0.4</v>
      </c>
      <c r="Q18" s="22"/>
      <c r="R18" s="29">
        <v>2</v>
      </c>
      <c r="S18" s="29">
        <v>0.9</v>
      </c>
      <c r="T18" s="22">
        <f t="shared" si="6"/>
        <v>45</v>
      </c>
      <c r="U18" s="23">
        <v>7</v>
      </c>
      <c r="V18" s="29">
        <v>2.6</v>
      </c>
      <c r="W18" s="22">
        <f>V18/U18*100</f>
        <v>37.142857142857146</v>
      </c>
      <c r="X18" s="22">
        <v>1.4</v>
      </c>
      <c r="Y18" s="25">
        <v>1.6</v>
      </c>
      <c r="Z18" s="22">
        <f>Y18/X18*100</f>
        <v>114.2857142857143</v>
      </c>
      <c r="AA18" s="24">
        <f t="shared" si="23"/>
        <v>5.8999999999999995</v>
      </c>
      <c r="AB18" s="24">
        <f t="shared" si="21"/>
        <v>12.5</v>
      </c>
      <c r="AC18" s="22">
        <f t="shared" si="7"/>
        <v>211.86440677966104</v>
      </c>
      <c r="AD18" s="23">
        <v>5.3</v>
      </c>
      <c r="AE18" s="29">
        <v>11.9</v>
      </c>
      <c r="AF18" s="27">
        <f aca="true" t="shared" si="24" ref="AF18:AF24">AE18/AD18*100</f>
        <v>224.52830188679246</v>
      </c>
      <c r="AG18" s="23"/>
      <c r="AH18" s="23"/>
      <c r="AI18" s="22"/>
      <c r="AJ18" s="29">
        <v>0.6</v>
      </c>
      <c r="AK18" s="29">
        <v>0.6</v>
      </c>
      <c r="AL18" s="22">
        <f>AK18/AJ18*100</f>
        <v>100</v>
      </c>
      <c r="AM18" s="23"/>
      <c r="AN18" s="23"/>
      <c r="AO18" s="22"/>
      <c r="AP18" s="22"/>
      <c r="AQ18" s="25"/>
      <c r="AR18" s="22"/>
      <c r="AS18" s="22"/>
      <c r="AT18" s="29"/>
      <c r="AU18" s="22"/>
      <c r="AV18" s="23">
        <v>141.3</v>
      </c>
      <c r="AW18" s="29">
        <v>144.8</v>
      </c>
      <c r="AX18" s="22">
        <f t="shared" si="8"/>
        <v>102.47699929228591</v>
      </c>
      <c r="AY18" s="23">
        <v>141.3</v>
      </c>
      <c r="AZ18" s="29">
        <v>137.2</v>
      </c>
      <c r="BA18" s="22">
        <f t="shared" si="9"/>
        <v>97.0983722576079</v>
      </c>
      <c r="BB18" s="22"/>
      <c r="BC18" s="22"/>
      <c r="BD18" s="22" t="e">
        <f t="shared" si="22"/>
        <v>#DIV/0!</v>
      </c>
      <c r="BE18" s="35">
        <v>119.9</v>
      </c>
      <c r="BF18" s="31">
        <v>113.9</v>
      </c>
      <c r="BG18" s="22">
        <f t="shared" si="10"/>
        <v>94.99582985821517</v>
      </c>
      <c r="BH18" s="22">
        <v>54.9</v>
      </c>
      <c r="BI18" s="22">
        <v>76.4</v>
      </c>
      <c r="BJ18" s="22">
        <f t="shared" si="11"/>
        <v>139.16211293260474</v>
      </c>
      <c r="BK18" s="22"/>
      <c r="BL18" s="22"/>
      <c r="BM18" s="22"/>
      <c r="BN18" s="22">
        <v>16.8</v>
      </c>
      <c r="BO18" s="22">
        <v>11.2</v>
      </c>
      <c r="BP18" s="22">
        <f t="shared" si="12"/>
        <v>66.66666666666666</v>
      </c>
      <c r="BQ18" s="22">
        <v>48.3</v>
      </c>
      <c r="BR18" s="31">
        <v>26.3</v>
      </c>
      <c r="BS18" s="22">
        <f t="shared" si="13"/>
        <v>54.45134575569358</v>
      </c>
      <c r="BT18" s="31">
        <v>26.3</v>
      </c>
      <c r="BU18" s="31">
        <v>20.2</v>
      </c>
      <c r="BV18" s="22">
        <f t="shared" si="14"/>
        <v>76.8060836501901</v>
      </c>
      <c r="BW18" s="30">
        <v>22</v>
      </c>
      <c r="BX18" s="30">
        <v>6.1</v>
      </c>
      <c r="BY18" s="22">
        <f t="shared" si="15"/>
        <v>27.727272727272727</v>
      </c>
      <c r="BZ18" s="8"/>
      <c r="CA18" s="8"/>
    </row>
    <row r="19" spans="1:79" ht="30">
      <c r="A19" s="21">
        <v>6</v>
      </c>
      <c r="B19" s="26" t="s">
        <v>21</v>
      </c>
      <c r="C19" s="22">
        <f t="shared" si="16"/>
        <v>212.6</v>
      </c>
      <c r="D19" s="22">
        <f t="shared" si="17"/>
        <v>192.20000000000002</v>
      </c>
      <c r="E19" s="22">
        <f t="shared" si="0"/>
        <v>90.40451552210726</v>
      </c>
      <c r="F19" s="23">
        <f t="shared" si="18"/>
        <v>64</v>
      </c>
      <c r="G19" s="23">
        <f t="shared" si="19"/>
        <v>51.4</v>
      </c>
      <c r="H19" s="22">
        <f t="shared" si="1"/>
        <v>80.3125</v>
      </c>
      <c r="I19" s="24">
        <f t="shared" si="2"/>
        <v>63.5</v>
      </c>
      <c r="J19" s="23">
        <f t="shared" si="3"/>
        <v>35.8</v>
      </c>
      <c r="K19" s="22"/>
      <c r="L19" s="23">
        <v>5.4</v>
      </c>
      <c r="M19" s="29">
        <v>5.5</v>
      </c>
      <c r="N19" s="22">
        <f t="shared" si="5"/>
        <v>101.85185185185183</v>
      </c>
      <c r="O19" s="23">
        <v>2.1</v>
      </c>
      <c r="P19" s="29">
        <v>0.5</v>
      </c>
      <c r="Q19" s="22">
        <f>P19/O19*100</f>
        <v>23.809523809523807</v>
      </c>
      <c r="R19" s="29">
        <v>1</v>
      </c>
      <c r="S19" s="29">
        <v>0.9</v>
      </c>
      <c r="T19" s="22"/>
      <c r="U19" s="29">
        <v>52.7</v>
      </c>
      <c r="V19" s="29">
        <v>26</v>
      </c>
      <c r="W19" s="22">
        <f>V19/U19*100</f>
        <v>49.33586337760911</v>
      </c>
      <c r="X19" s="22">
        <v>2.3</v>
      </c>
      <c r="Y19" s="25">
        <v>2.9</v>
      </c>
      <c r="Z19" s="22">
        <f aca="true" t="shared" si="25" ref="Z19:Z25">Y19/X19*100</f>
        <v>126.08695652173914</v>
      </c>
      <c r="AA19" s="24">
        <f t="shared" si="23"/>
        <v>0.5</v>
      </c>
      <c r="AB19" s="24">
        <f t="shared" si="21"/>
        <v>15.6</v>
      </c>
      <c r="AC19" s="22"/>
      <c r="AD19" s="23">
        <v>0.5</v>
      </c>
      <c r="AE19" s="23">
        <v>15.6</v>
      </c>
      <c r="AF19" s="27"/>
      <c r="AG19" s="23"/>
      <c r="AH19" s="23"/>
      <c r="AI19" s="22"/>
      <c r="AJ19" s="23"/>
      <c r="AK19" s="29"/>
      <c r="AL19" s="22"/>
      <c r="AM19" s="23"/>
      <c r="AN19" s="23"/>
      <c r="AO19" s="22"/>
      <c r="AP19" s="22"/>
      <c r="AQ19" s="25"/>
      <c r="AR19" s="22"/>
      <c r="AS19" s="22"/>
      <c r="AT19" s="29"/>
      <c r="AU19" s="22"/>
      <c r="AV19" s="23">
        <v>148.6</v>
      </c>
      <c r="AW19" s="29">
        <v>140.8</v>
      </c>
      <c r="AX19" s="22">
        <f t="shared" si="8"/>
        <v>94.75100942126515</v>
      </c>
      <c r="AY19" s="23">
        <v>148.6</v>
      </c>
      <c r="AZ19" s="29">
        <v>133.2</v>
      </c>
      <c r="BA19" s="22">
        <f t="shared" si="9"/>
        <v>89.63660834454912</v>
      </c>
      <c r="BB19" s="22"/>
      <c r="BC19" s="22"/>
      <c r="BD19" s="22" t="e">
        <f t="shared" si="22"/>
        <v>#DIV/0!</v>
      </c>
      <c r="BE19" s="31">
        <v>126.1</v>
      </c>
      <c r="BF19" s="31">
        <v>141.9</v>
      </c>
      <c r="BG19" s="22">
        <f t="shared" si="10"/>
        <v>112.52973830293418</v>
      </c>
      <c r="BH19" s="22">
        <v>72.7</v>
      </c>
      <c r="BI19" s="22">
        <v>99</v>
      </c>
      <c r="BJ19" s="22">
        <f t="shared" si="11"/>
        <v>136.17606602475928</v>
      </c>
      <c r="BK19" s="22"/>
      <c r="BL19" s="22"/>
      <c r="BM19" s="22"/>
      <c r="BN19" s="22">
        <v>24.7</v>
      </c>
      <c r="BO19" s="22">
        <v>10.5</v>
      </c>
      <c r="BP19" s="22">
        <f t="shared" si="12"/>
        <v>42.51012145748988</v>
      </c>
      <c r="BQ19" s="22">
        <v>28.7</v>
      </c>
      <c r="BR19" s="31">
        <v>32.3</v>
      </c>
      <c r="BS19" s="22">
        <f t="shared" si="13"/>
        <v>112.54355400696863</v>
      </c>
      <c r="BT19" s="31">
        <v>23.4</v>
      </c>
      <c r="BU19" s="31">
        <v>25.9</v>
      </c>
      <c r="BV19" s="22">
        <f t="shared" si="14"/>
        <v>110.6837606837607</v>
      </c>
      <c r="BW19" s="31">
        <v>4.4</v>
      </c>
      <c r="BX19" s="31">
        <v>4.9</v>
      </c>
      <c r="BY19" s="22">
        <f t="shared" si="15"/>
        <v>111.36363636363636</v>
      </c>
      <c r="BZ19" s="8"/>
      <c r="CA19" s="8"/>
    </row>
    <row r="20" spans="1:79" ht="15">
      <c r="A20" s="21">
        <v>7</v>
      </c>
      <c r="B20" s="26" t="s">
        <v>22</v>
      </c>
      <c r="C20" s="22">
        <f t="shared" si="16"/>
        <v>168.60000000000002</v>
      </c>
      <c r="D20" s="22">
        <f t="shared" si="17"/>
        <v>319.8</v>
      </c>
      <c r="E20" s="22">
        <f t="shared" si="0"/>
        <v>189.67971530249108</v>
      </c>
      <c r="F20" s="23">
        <f t="shared" si="18"/>
        <v>65.80000000000001</v>
      </c>
      <c r="G20" s="23">
        <f t="shared" si="19"/>
        <v>234.3</v>
      </c>
      <c r="H20" s="22">
        <f t="shared" si="1"/>
        <v>356.07902735562305</v>
      </c>
      <c r="I20" s="24">
        <f t="shared" si="2"/>
        <v>62.400000000000006</v>
      </c>
      <c r="J20" s="23">
        <f>+M20+P20+S20+V20+Y20</f>
        <v>61.3</v>
      </c>
      <c r="K20" s="22">
        <f t="shared" si="4"/>
        <v>98.23717948717947</v>
      </c>
      <c r="L20" s="29">
        <v>29.6</v>
      </c>
      <c r="M20" s="29">
        <v>52.1</v>
      </c>
      <c r="N20" s="22">
        <f t="shared" si="5"/>
        <v>176.01351351351352</v>
      </c>
      <c r="O20" s="23"/>
      <c r="P20" s="29"/>
      <c r="Q20" s="22"/>
      <c r="R20" s="29">
        <v>2</v>
      </c>
      <c r="S20" s="29">
        <v>2.3</v>
      </c>
      <c r="T20" s="22">
        <f t="shared" si="6"/>
        <v>114.99999999999999</v>
      </c>
      <c r="U20" s="23">
        <v>30.1</v>
      </c>
      <c r="V20" s="29">
        <v>5.1</v>
      </c>
      <c r="W20" s="22">
        <f t="shared" si="20"/>
        <v>16.943521594684384</v>
      </c>
      <c r="X20" s="25">
        <v>0.7</v>
      </c>
      <c r="Y20" s="25">
        <v>1.8</v>
      </c>
      <c r="Z20" s="22">
        <f>Y20/X20*100</f>
        <v>257.14285714285717</v>
      </c>
      <c r="AA20" s="24">
        <f t="shared" si="23"/>
        <v>3.4</v>
      </c>
      <c r="AB20" s="24">
        <f t="shared" si="21"/>
        <v>173</v>
      </c>
      <c r="AC20" s="27">
        <f t="shared" si="7"/>
        <v>5088.235294117647</v>
      </c>
      <c r="AD20" s="29">
        <v>1.7</v>
      </c>
      <c r="AE20" s="29">
        <v>51.9</v>
      </c>
      <c r="AF20" s="27">
        <f t="shared" si="24"/>
        <v>3052.9411764705883</v>
      </c>
      <c r="AG20" s="23"/>
      <c r="AH20" s="23"/>
      <c r="AI20" s="22"/>
      <c r="AJ20" s="23">
        <v>1.7</v>
      </c>
      <c r="AK20" s="29">
        <v>1.8</v>
      </c>
      <c r="AL20" s="22">
        <f aca="true" t="shared" si="26" ref="AL20:AL25">AK20/AJ20*100</f>
        <v>105.88235294117648</v>
      </c>
      <c r="AM20" s="23"/>
      <c r="AN20" s="23"/>
      <c r="AO20" s="22"/>
      <c r="AP20" s="22"/>
      <c r="AQ20" s="25">
        <v>119.3</v>
      </c>
      <c r="AR20" s="27"/>
      <c r="AS20" s="22"/>
      <c r="AT20" s="29"/>
      <c r="AU20" s="22"/>
      <c r="AV20" s="23">
        <v>102.8</v>
      </c>
      <c r="AW20" s="29">
        <v>85.5</v>
      </c>
      <c r="AX20" s="22">
        <f t="shared" si="8"/>
        <v>83.17120622568093</v>
      </c>
      <c r="AY20" s="23">
        <v>102.8</v>
      </c>
      <c r="AZ20" s="29">
        <v>77.8</v>
      </c>
      <c r="BA20" s="22">
        <f t="shared" si="9"/>
        <v>75.68093385214007</v>
      </c>
      <c r="BB20" s="22"/>
      <c r="BC20" s="22"/>
      <c r="BD20" s="22" t="e">
        <f t="shared" si="22"/>
        <v>#DIV/0!</v>
      </c>
      <c r="BE20" s="31">
        <v>227.9</v>
      </c>
      <c r="BF20" s="30">
        <v>336.9</v>
      </c>
      <c r="BG20" s="22">
        <f t="shared" si="10"/>
        <v>147.82799473453267</v>
      </c>
      <c r="BH20" s="22">
        <v>91.4</v>
      </c>
      <c r="BI20" s="22">
        <v>117.1</v>
      </c>
      <c r="BJ20" s="22">
        <f t="shared" si="11"/>
        <v>128.11816192560173</v>
      </c>
      <c r="BK20" s="22"/>
      <c r="BL20" s="22"/>
      <c r="BM20" s="22"/>
      <c r="BN20" s="22">
        <v>61.1</v>
      </c>
      <c r="BO20" s="22">
        <v>159.2</v>
      </c>
      <c r="BP20" s="22">
        <f t="shared" si="12"/>
        <v>260.55646481178394</v>
      </c>
      <c r="BQ20" s="22">
        <v>75.3</v>
      </c>
      <c r="BR20" s="31">
        <v>60.5</v>
      </c>
      <c r="BS20" s="22">
        <f t="shared" si="13"/>
        <v>80.3452855245684</v>
      </c>
      <c r="BT20" s="31">
        <v>48.1</v>
      </c>
      <c r="BU20" s="31">
        <v>59.5</v>
      </c>
      <c r="BV20" s="22">
        <f t="shared" si="14"/>
        <v>123.7006237006237</v>
      </c>
      <c r="BW20" s="30">
        <v>26.7</v>
      </c>
      <c r="BX20" s="30"/>
      <c r="BY20" s="22">
        <f t="shared" si="15"/>
        <v>0</v>
      </c>
      <c r="BZ20" s="8"/>
      <c r="CA20" s="8"/>
    </row>
    <row r="21" spans="1:79" ht="15">
      <c r="A21" s="21">
        <v>8</v>
      </c>
      <c r="B21" s="26" t="s">
        <v>23</v>
      </c>
      <c r="C21" s="22">
        <f t="shared" si="16"/>
        <v>223.10000000000002</v>
      </c>
      <c r="D21" s="22">
        <f t="shared" si="17"/>
        <v>195.2</v>
      </c>
      <c r="E21" s="22">
        <f t="shared" si="0"/>
        <v>87.49439713133123</v>
      </c>
      <c r="F21" s="23">
        <f t="shared" si="18"/>
        <v>33.300000000000004</v>
      </c>
      <c r="G21" s="23">
        <f t="shared" si="19"/>
        <v>17.6</v>
      </c>
      <c r="H21" s="22">
        <f t="shared" si="1"/>
        <v>52.85285285285285</v>
      </c>
      <c r="I21" s="24">
        <f t="shared" si="2"/>
        <v>31.000000000000004</v>
      </c>
      <c r="J21" s="23">
        <f t="shared" si="3"/>
        <v>10.500000000000002</v>
      </c>
      <c r="K21" s="22">
        <f t="shared" si="4"/>
        <v>33.87096774193549</v>
      </c>
      <c r="L21" s="23">
        <v>7</v>
      </c>
      <c r="M21" s="29">
        <v>6.7</v>
      </c>
      <c r="N21" s="22">
        <f t="shared" si="5"/>
        <v>95.71428571428572</v>
      </c>
      <c r="O21" s="23"/>
      <c r="P21" s="29"/>
      <c r="Q21" s="22"/>
      <c r="R21" s="29">
        <v>1.6</v>
      </c>
      <c r="S21" s="29">
        <v>1.6</v>
      </c>
      <c r="T21" s="22">
        <f t="shared" si="6"/>
        <v>100</v>
      </c>
      <c r="U21" s="23">
        <v>20.1</v>
      </c>
      <c r="V21" s="29">
        <v>0.8</v>
      </c>
      <c r="W21" s="22">
        <f t="shared" si="20"/>
        <v>3.9800995024875623</v>
      </c>
      <c r="X21" s="22">
        <v>2.3</v>
      </c>
      <c r="Y21" s="25">
        <v>1.4</v>
      </c>
      <c r="Z21" s="22">
        <f>Y21/X21*100</f>
        <v>60.86956521739131</v>
      </c>
      <c r="AA21" s="28">
        <f>+AD21+AJ21+AM21+AP21</f>
        <v>2.3</v>
      </c>
      <c r="AB21" s="24">
        <f t="shared" si="21"/>
        <v>7.1</v>
      </c>
      <c r="AC21" s="22">
        <f t="shared" si="7"/>
        <v>308.69565217391306</v>
      </c>
      <c r="AD21" s="23">
        <v>2</v>
      </c>
      <c r="AE21" s="23">
        <v>5.4</v>
      </c>
      <c r="AF21" s="27">
        <f t="shared" si="24"/>
        <v>270</v>
      </c>
      <c r="AG21" s="23"/>
      <c r="AH21" s="23"/>
      <c r="AI21" s="22"/>
      <c r="AJ21" s="23"/>
      <c r="AK21" s="29"/>
      <c r="AL21" s="22"/>
      <c r="AM21" s="23">
        <v>0.3</v>
      </c>
      <c r="AN21" s="23">
        <v>0.3</v>
      </c>
      <c r="AO21" s="22">
        <f>AN21/AM21*100</f>
        <v>100</v>
      </c>
      <c r="AP21" s="22"/>
      <c r="AQ21" s="25">
        <v>1.4</v>
      </c>
      <c r="AR21" s="27"/>
      <c r="AS21" s="22"/>
      <c r="AT21" s="29"/>
      <c r="AU21" s="22"/>
      <c r="AV21" s="23">
        <v>189.8</v>
      </c>
      <c r="AW21" s="29">
        <v>177.6</v>
      </c>
      <c r="AX21" s="22">
        <f t="shared" si="8"/>
        <v>93.57218124341411</v>
      </c>
      <c r="AY21" s="23">
        <v>189.8</v>
      </c>
      <c r="AZ21" s="29">
        <v>169.9</v>
      </c>
      <c r="BA21" s="22">
        <f t="shared" si="9"/>
        <v>89.51527924130663</v>
      </c>
      <c r="BB21" s="22"/>
      <c r="BC21" s="22"/>
      <c r="BD21" s="22" t="e">
        <f t="shared" si="22"/>
        <v>#DIV/0!</v>
      </c>
      <c r="BE21" s="35">
        <v>164.5</v>
      </c>
      <c r="BF21" s="31">
        <v>220.7</v>
      </c>
      <c r="BG21" s="22">
        <f t="shared" si="10"/>
        <v>134.1641337386018</v>
      </c>
      <c r="BH21" s="22">
        <v>63.7</v>
      </c>
      <c r="BI21" s="22">
        <v>97.3</v>
      </c>
      <c r="BJ21" s="22">
        <f t="shared" si="11"/>
        <v>152.74725274725273</v>
      </c>
      <c r="BK21" s="22"/>
      <c r="BL21" s="22"/>
      <c r="BM21" s="22"/>
      <c r="BN21" s="22">
        <v>34.5</v>
      </c>
      <c r="BO21" s="22">
        <v>22.9</v>
      </c>
      <c r="BP21" s="22">
        <f t="shared" si="12"/>
        <v>66.37681159420289</v>
      </c>
      <c r="BQ21" s="22">
        <v>66.3</v>
      </c>
      <c r="BR21" s="31">
        <v>100.5</v>
      </c>
      <c r="BS21" s="22">
        <f t="shared" si="13"/>
        <v>151.58371040723983</v>
      </c>
      <c r="BT21" s="31">
        <v>41.5</v>
      </c>
      <c r="BU21" s="31">
        <v>75.5</v>
      </c>
      <c r="BV21" s="22">
        <f t="shared" si="14"/>
        <v>181.9277108433735</v>
      </c>
      <c r="BW21" s="31">
        <v>24.8</v>
      </c>
      <c r="BX21" s="31">
        <v>25</v>
      </c>
      <c r="BY21" s="22">
        <f t="shared" si="15"/>
        <v>100.80645161290323</v>
      </c>
      <c r="BZ21" s="8"/>
      <c r="CA21" s="8"/>
    </row>
    <row r="22" spans="1:79" ht="15">
      <c r="A22" s="21">
        <v>9</v>
      </c>
      <c r="B22" s="26" t="s">
        <v>24</v>
      </c>
      <c r="C22" s="22">
        <f t="shared" si="16"/>
        <v>245.4</v>
      </c>
      <c r="D22" s="22">
        <f t="shared" si="17"/>
        <v>316.9</v>
      </c>
      <c r="E22" s="22">
        <f t="shared" si="0"/>
        <v>129.1361043194784</v>
      </c>
      <c r="F22" s="23">
        <f t="shared" si="18"/>
        <v>52.5</v>
      </c>
      <c r="G22" s="23">
        <f t="shared" si="19"/>
        <v>154</v>
      </c>
      <c r="H22" s="22">
        <f t="shared" si="1"/>
        <v>293.3333333333333</v>
      </c>
      <c r="I22" s="24">
        <f t="shared" si="2"/>
        <v>37.1</v>
      </c>
      <c r="J22" s="23">
        <f>+M22+P22+S22+V22+Y22</f>
        <v>74.8</v>
      </c>
      <c r="K22" s="22">
        <f t="shared" si="4"/>
        <v>201.61725067385444</v>
      </c>
      <c r="L22" s="23">
        <v>7.5</v>
      </c>
      <c r="M22" s="29">
        <v>7.7</v>
      </c>
      <c r="N22" s="22">
        <f t="shared" si="5"/>
        <v>102.66666666666666</v>
      </c>
      <c r="O22" s="23">
        <v>0.7</v>
      </c>
      <c r="P22" s="29"/>
      <c r="Q22" s="22"/>
      <c r="R22" s="29">
        <v>1.5</v>
      </c>
      <c r="S22" s="29">
        <v>1</v>
      </c>
      <c r="T22" s="22">
        <f t="shared" si="6"/>
        <v>66.66666666666666</v>
      </c>
      <c r="U22" s="23">
        <v>25.5</v>
      </c>
      <c r="V22" s="29">
        <v>1</v>
      </c>
      <c r="W22" s="22">
        <f t="shared" si="20"/>
        <v>3.9215686274509802</v>
      </c>
      <c r="X22" s="22">
        <v>1.9</v>
      </c>
      <c r="Y22" s="25">
        <v>65.1</v>
      </c>
      <c r="Z22" s="22" t="s">
        <v>52</v>
      </c>
      <c r="AA22" s="28">
        <f>+AD22+AJ22+AM22+AP22</f>
        <v>15.4</v>
      </c>
      <c r="AB22" s="24">
        <f t="shared" si="21"/>
        <v>79.2</v>
      </c>
      <c r="AC22" s="22">
        <f t="shared" si="7"/>
        <v>514.2857142857143</v>
      </c>
      <c r="AD22" s="23">
        <v>15.4</v>
      </c>
      <c r="AE22" s="23">
        <v>79.2</v>
      </c>
      <c r="AF22" s="27">
        <f t="shared" si="24"/>
        <v>514.2857142857143</v>
      </c>
      <c r="AG22" s="23"/>
      <c r="AH22" s="23"/>
      <c r="AI22" s="22"/>
      <c r="AJ22" s="23"/>
      <c r="AK22" s="29"/>
      <c r="AL22" s="22"/>
      <c r="AM22" s="23"/>
      <c r="AN22" s="23"/>
      <c r="AO22" s="22"/>
      <c r="AP22" s="22"/>
      <c r="AQ22" s="25"/>
      <c r="AR22" s="22"/>
      <c r="AS22" s="22"/>
      <c r="AT22" s="23"/>
      <c r="AU22" s="22"/>
      <c r="AV22" s="23">
        <v>192.9</v>
      </c>
      <c r="AW22" s="29">
        <v>162.9</v>
      </c>
      <c r="AX22" s="22">
        <f t="shared" si="8"/>
        <v>84.44790046656298</v>
      </c>
      <c r="AY22" s="23">
        <v>192.9</v>
      </c>
      <c r="AZ22" s="29">
        <v>155.2</v>
      </c>
      <c r="BA22" s="22">
        <f t="shared" si="9"/>
        <v>80.45619491964747</v>
      </c>
      <c r="BB22" s="22"/>
      <c r="BC22" s="22"/>
      <c r="BD22" s="22" t="e">
        <f t="shared" si="22"/>
        <v>#DIV/0!</v>
      </c>
      <c r="BE22" s="31">
        <v>198.7</v>
      </c>
      <c r="BF22" s="31">
        <v>192.9</v>
      </c>
      <c r="BG22" s="22">
        <f t="shared" si="10"/>
        <v>97.08102667337695</v>
      </c>
      <c r="BH22" s="22">
        <v>63.4</v>
      </c>
      <c r="BI22" s="22">
        <v>91.4</v>
      </c>
      <c r="BJ22" s="22">
        <f t="shared" si="11"/>
        <v>144.1640378548896</v>
      </c>
      <c r="BK22" s="22"/>
      <c r="BL22" s="22"/>
      <c r="BM22" s="22"/>
      <c r="BN22" s="22">
        <v>39.8</v>
      </c>
      <c r="BO22" s="22">
        <v>25</v>
      </c>
      <c r="BP22" s="22">
        <f t="shared" si="12"/>
        <v>62.8140703517588</v>
      </c>
      <c r="BQ22" s="22">
        <v>95.5</v>
      </c>
      <c r="BR22" s="31">
        <v>76.5</v>
      </c>
      <c r="BS22" s="22">
        <f t="shared" si="13"/>
        <v>80.10471204188482</v>
      </c>
      <c r="BT22" s="31">
        <v>51.8</v>
      </c>
      <c r="BU22" s="31">
        <v>44.8</v>
      </c>
      <c r="BV22" s="22">
        <f t="shared" si="14"/>
        <v>86.48648648648648</v>
      </c>
      <c r="BW22" s="31">
        <v>20</v>
      </c>
      <c r="BX22" s="31">
        <v>26.4</v>
      </c>
      <c r="BY22" s="22">
        <f t="shared" si="15"/>
        <v>131.99999999999997</v>
      </c>
      <c r="BZ22" s="8"/>
      <c r="CA22" s="8"/>
    </row>
    <row r="23" spans="1:79" ht="16.5" customHeight="1">
      <c r="A23" s="21">
        <v>10</v>
      </c>
      <c r="B23" s="26" t="s">
        <v>25</v>
      </c>
      <c r="C23" s="22">
        <f t="shared" si="16"/>
        <v>154.5</v>
      </c>
      <c r="D23" s="22">
        <f t="shared" si="17"/>
        <v>173.1</v>
      </c>
      <c r="E23" s="22">
        <f t="shared" si="0"/>
        <v>112.0388349514563</v>
      </c>
      <c r="F23" s="23">
        <f t="shared" si="18"/>
        <v>52.7</v>
      </c>
      <c r="G23" s="23">
        <f t="shared" si="19"/>
        <v>64.5</v>
      </c>
      <c r="H23" s="22">
        <f t="shared" si="1"/>
        <v>122.39089184060721</v>
      </c>
      <c r="I23" s="24">
        <f t="shared" si="2"/>
        <v>47.2</v>
      </c>
      <c r="J23" s="23">
        <f>+M23+P23+S23+V23+Y23</f>
        <v>46.6</v>
      </c>
      <c r="K23" s="22">
        <f t="shared" si="4"/>
        <v>98.72881355932202</v>
      </c>
      <c r="L23" s="23">
        <v>10.1</v>
      </c>
      <c r="M23" s="29">
        <v>17</v>
      </c>
      <c r="N23" s="22">
        <f t="shared" si="5"/>
        <v>168.31683168316835</v>
      </c>
      <c r="O23" s="23"/>
      <c r="P23" s="29"/>
      <c r="Q23" s="22"/>
      <c r="R23" s="23">
        <v>2.3</v>
      </c>
      <c r="S23" s="29">
        <v>1</v>
      </c>
      <c r="T23" s="22">
        <f t="shared" si="6"/>
        <v>43.47826086956522</v>
      </c>
      <c r="U23" s="29">
        <v>34.7</v>
      </c>
      <c r="V23" s="29">
        <v>27.6</v>
      </c>
      <c r="W23" s="22">
        <f t="shared" si="20"/>
        <v>79.53890489913545</v>
      </c>
      <c r="X23" s="22">
        <v>0.1</v>
      </c>
      <c r="Y23" s="25">
        <v>1</v>
      </c>
      <c r="Z23" s="22">
        <f t="shared" si="25"/>
        <v>1000</v>
      </c>
      <c r="AA23" s="24">
        <f>+AD23+AJ23+AM23+AP23+1.1</f>
        <v>5.5</v>
      </c>
      <c r="AB23" s="24">
        <f>+AE23+AK23+AN23+AQ23+AT23-3.2</f>
        <v>17.900000000000002</v>
      </c>
      <c r="AC23" s="22">
        <f t="shared" si="7"/>
        <v>325.4545454545455</v>
      </c>
      <c r="AD23" s="23">
        <v>3.9</v>
      </c>
      <c r="AE23" s="23">
        <v>10.4</v>
      </c>
      <c r="AF23" s="22"/>
      <c r="AG23" s="23"/>
      <c r="AH23" s="23"/>
      <c r="AI23" s="22"/>
      <c r="AJ23" s="23">
        <v>0.5</v>
      </c>
      <c r="AK23" s="29">
        <v>0.5</v>
      </c>
      <c r="AL23" s="22">
        <f t="shared" si="26"/>
        <v>100</v>
      </c>
      <c r="AM23" s="23"/>
      <c r="AN23" s="23"/>
      <c r="AO23" s="22"/>
      <c r="AP23" s="22"/>
      <c r="AQ23" s="25">
        <v>10.2</v>
      </c>
      <c r="AR23" s="22"/>
      <c r="AS23" s="22"/>
      <c r="AT23" s="23"/>
      <c r="AU23" s="22"/>
      <c r="AV23" s="23">
        <v>101.8</v>
      </c>
      <c r="AW23" s="29">
        <v>108.6</v>
      </c>
      <c r="AX23" s="22">
        <f t="shared" si="8"/>
        <v>106.67976424361494</v>
      </c>
      <c r="AY23" s="23">
        <v>101.8</v>
      </c>
      <c r="AZ23" s="29">
        <v>100.9</v>
      </c>
      <c r="BA23" s="22">
        <f t="shared" si="9"/>
        <v>99.11591355599215</v>
      </c>
      <c r="BB23" s="22"/>
      <c r="BC23" s="22"/>
      <c r="BD23" s="22" t="e">
        <f t="shared" si="22"/>
        <v>#DIV/0!</v>
      </c>
      <c r="BE23" s="31">
        <v>177</v>
      </c>
      <c r="BF23" s="31">
        <v>130.1</v>
      </c>
      <c r="BG23" s="22">
        <f t="shared" si="10"/>
        <v>73.50282485875705</v>
      </c>
      <c r="BH23" s="22">
        <v>88.1</v>
      </c>
      <c r="BI23" s="22">
        <v>78.1</v>
      </c>
      <c r="BJ23" s="22">
        <f t="shared" si="11"/>
        <v>88.64926220204313</v>
      </c>
      <c r="BK23" s="22"/>
      <c r="BL23" s="22"/>
      <c r="BM23" s="22"/>
      <c r="BN23" s="22">
        <v>37</v>
      </c>
      <c r="BO23" s="22">
        <v>7.4</v>
      </c>
      <c r="BP23" s="22">
        <f t="shared" si="12"/>
        <v>20</v>
      </c>
      <c r="BQ23" s="22">
        <v>51.9</v>
      </c>
      <c r="BR23" s="31">
        <v>44.8</v>
      </c>
      <c r="BS23" s="22">
        <f t="shared" si="13"/>
        <v>86.31984585741812</v>
      </c>
      <c r="BT23" s="31">
        <v>47.6</v>
      </c>
      <c r="BU23" s="31">
        <v>35.1</v>
      </c>
      <c r="BV23" s="22">
        <f t="shared" si="14"/>
        <v>73.73949579831933</v>
      </c>
      <c r="BW23" s="30">
        <v>0.4</v>
      </c>
      <c r="BX23" s="30">
        <v>8.6</v>
      </c>
      <c r="BY23" s="22" t="s">
        <v>53</v>
      </c>
      <c r="BZ23" s="8"/>
      <c r="CA23" s="8"/>
    </row>
    <row r="24" spans="1:79" ht="17.25" customHeight="1">
      <c r="A24" s="21">
        <v>11</v>
      </c>
      <c r="B24" s="26" t="s">
        <v>26</v>
      </c>
      <c r="C24" s="22">
        <f t="shared" si="16"/>
        <v>248</v>
      </c>
      <c r="D24" s="22">
        <f t="shared" si="17"/>
        <v>248.3</v>
      </c>
      <c r="E24" s="22">
        <f t="shared" si="0"/>
        <v>100.12096774193549</v>
      </c>
      <c r="F24" s="23">
        <f t="shared" si="18"/>
        <v>45.599999999999994</v>
      </c>
      <c r="G24" s="23">
        <f t="shared" si="19"/>
        <v>73.4</v>
      </c>
      <c r="H24" s="22">
        <f t="shared" si="1"/>
        <v>160.96491228070178</v>
      </c>
      <c r="I24" s="24">
        <f>+L24+O24+R24+U24+X24-14.2</f>
        <v>23.899999999999995</v>
      </c>
      <c r="J24" s="23">
        <f>+M24+P24+S24+V24+Y24</f>
        <v>33.6</v>
      </c>
      <c r="K24" s="22">
        <f t="shared" si="4"/>
        <v>140.58577405857744</v>
      </c>
      <c r="L24" s="29">
        <v>6.4</v>
      </c>
      <c r="M24" s="29">
        <v>10.3</v>
      </c>
      <c r="N24" s="22">
        <f t="shared" si="5"/>
        <v>160.9375</v>
      </c>
      <c r="O24" s="23"/>
      <c r="P24" s="29">
        <v>0.1</v>
      </c>
      <c r="Q24" s="22"/>
      <c r="R24" s="29">
        <v>0.6</v>
      </c>
      <c r="S24" s="29">
        <v>3.8</v>
      </c>
      <c r="T24" s="22">
        <f t="shared" si="6"/>
        <v>633.3333333333333</v>
      </c>
      <c r="U24" s="23">
        <v>29.8</v>
      </c>
      <c r="V24" s="23">
        <v>1.3</v>
      </c>
      <c r="W24" s="22">
        <f t="shared" si="20"/>
        <v>4.3624161073825505</v>
      </c>
      <c r="X24" s="22">
        <v>1.3</v>
      </c>
      <c r="Y24" s="25">
        <v>18.1</v>
      </c>
      <c r="Z24" s="22">
        <f>Y24/X24*100</f>
        <v>1392.3076923076924</v>
      </c>
      <c r="AA24" s="24">
        <f t="shared" si="23"/>
        <v>21.7</v>
      </c>
      <c r="AB24" s="24">
        <f t="shared" si="21"/>
        <v>39.800000000000004</v>
      </c>
      <c r="AC24" s="22">
        <f t="shared" si="7"/>
        <v>183.41013824884794</v>
      </c>
      <c r="AD24" s="23">
        <v>5.5</v>
      </c>
      <c r="AE24" s="23">
        <v>37.1</v>
      </c>
      <c r="AF24" s="22">
        <f t="shared" si="24"/>
        <v>674.5454545454546</v>
      </c>
      <c r="AG24" s="23"/>
      <c r="AH24" s="23"/>
      <c r="AI24" s="22"/>
      <c r="AJ24" s="29">
        <v>16.2</v>
      </c>
      <c r="AK24" s="29">
        <v>1.2</v>
      </c>
      <c r="AL24" s="27"/>
      <c r="AM24" s="23"/>
      <c r="AN24" s="23"/>
      <c r="AO24" s="22"/>
      <c r="AP24" s="22"/>
      <c r="AQ24" s="25">
        <v>1.5</v>
      </c>
      <c r="AR24" s="22"/>
      <c r="AS24" s="22"/>
      <c r="AT24" s="22"/>
      <c r="AU24" s="22"/>
      <c r="AV24" s="23">
        <v>202.4</v>
      </c>
      <c r="AW24" s="23">
        <v>174.9</v>
      </c>
      <c r="AX24" s="22">
        <f t="shared" si="8"/>
        <v>86.41304347826086</v>
      </c>
      <c r="AY24" s="23">
        <v>202.4</v>
      </c>
      <c r="AZ24" s="23">
        <v>167.2</v>
      </c>
      <c r="BA24" s="22">
        <f t="shared" si="9"/>
        <v>82.6086956521739</v>
      </c>
      <c r="BB24" s="22"/>
      <c r="BC24" s="22"/>
      <c r="BD24" s="22" t="e">
        <f t="shared" si="22"/>
        <v>#DIV/0!</v>
      </c>
      <c r="BE24" s="31">
        <v>213.2</v>
      </c>
      <c r="BF24" s="30">
        <v>271.7</v>
      </c>
      <c r="BG24" s="22">
        <f t="shared" si="10"/>
        <v>127.4390243902439</v>
      </c>
      <c r="BH24" s="33">
        <v>99.7</v>
      </c>
      <c r="BI24" s="33">
        <v>95.6</v>
      </c>
      <c r="BJ24" s="22">
        <f t="shared" si="11"/>
        <v>95.8876629889669</v>
      </c>
      <c r="BK24" s="22"/>
      <c r="BL24" s="22"/>
      <c r="BM24" s="27"/>
      <c r="BN24" s="22">
        <v>40.7</v>
      </c>
      <c r="BO24" s="22">
        <v>45</v>
      </c>
      <c r="BP24" s="22">
        <f t="shared" si="12"/>
        <v>110.56511056511056</v>
      </c>
      <c r="BQ24" s="22">
        <v>72.8</v>
      </c>
      <c r="BR24" s="31">
        <v>131</v>
      </c>
      <c r="BS24" s="22">
        <f t="shared" si="13"/>
        <v>179.94505494505495</v>
      </c>
      <c r="BT24" s="31">
        <v>34.9</v>
      </c>
      <c r="BU24" s="31">
        <v>35.1</v>
      </c>
      <c r="BV24" s="22">
        <f t="shared" si="14"/>
        <v>100.57306590257879</v>
      </c>
      <c r="BW24" s="30">
        <v>37.9</v>
      </c>
      <c r="BX24" s="30">
        <v>96.1</v>
      </c>
      <c r="BY24" s="22">
        <f t="shared" si="15"/>
        <v>253.56200527704488</v>
      </c>
      <c r="BZ24" s="8"/>
      <c r="CA24" s="8"/>
    </row>
    <row r="25" spans="1:79" s="3" customFormat="1" ht="18">
      <c r="A25" s="61" t="s">
        <v>27</v>
      </c>
      <c r="B25" s="61"/>
      <c r="C25" s="22">
        <f>SUM(C14:C24)</f>
        <v>2279</v>
      </c>
      <c r="D25" s="22">
        <f>SUM(D14:D24)</f>
        <v>2558.7000000000003</v>
      </c>
      <c r="E25" s="22">
        <f t="shared" si="0"/>
        <v>112.27292672224661</v>
      </c>
      <c r="F25" s="22">
        <f>SUM(F14:F24)</f>
        <v>498.4</v>
      </c>
      <c r="G25" s="22">
        <f>SUM(G14:G24)</f>
        <v>872.9</v>
      </c>
      <c r="H25" s="22">
        <f>G25/F25*100</f>
        <v>175.14044943820227</v>
      </c>
      <c r="I25" s="22">
        <f>SUM(I14:I24)</f>
        <v>427.8</v>
      </c>
      <c r="J25" s="22">
        <f>SUM(J14:J24)</f>
        <v>450.70000000000005</v>
      </c>
      <c r="K25" s="22">
        <f>J25/I25*100</f>
        <v>105.35296867695185</v>
      </c>
      <c r="L25" s="22">
        <f>SUM(L14:L24)</f>
        <v>138.70000000000002</v>
      </c>
      <c r="M25" s="22">
        <f>SUM(M14:M24)</f>
        <v>167.7</v>
      </c>
      <c r="N25" s="22">
        <f>M25/L25*100</f>
        <v>120.90843547224223</v>
      </c>
      <c r="O25" s="22">
        <f>SUM(O14:O24)</f>
        <v>2.9000000000000004</v>
      </c>
      <c r="P25" s="22">
        <f>SUM(P14:P24)</f>
        <v>2.1</v>
      </c>
      <c r="Q25" s="22">
        <f>P25/O25*100</f>
        <v>72.41379310344827</v>
      </c>
      <c r="R25" s="22">
        <f>SUM(R14:R24)</f>
        <v>13.299999999999999</v>
      </c>
      <c r="S25" s="22">
        <f>SUM(S14:S24)</f>
        <v>14.8</v>
      </c>
      <c r="T25" s="22">
        <f>S25/R25*100</f>
        <v>111.27819548872182</v>
      </c>
      <c r="U25" s="22">
        <f>SUM(U14:U24)</f>
        <v>273.5</v>
      </c>
      <c r="V25" s="22">
        <f>SUM(V14:V24)</f>
        <v>97.09999999999998</v>
      </c>
      <c r="W25" s="22">
        <f>V25/U25*100</f>
        <v>35.50274223034734</v>
      </c>
      <c r="X25" s="22">
        <f>SUM(X14:X24)</f>
        <v>13.600000000000001</v>
      </c>
      <c r="Y25" s="22">
        <f>SUM(Y14:Y24)</f>
        <v>168.99999999999997</v>
      </c>
      <c r="Z25" s="22">
        <f t="shared" si="25"/>
        <v>1242.647058823529</v>
      </c>
      <c r="AA25" s="22">
        <f>SUM(AA14:AA24)</f>
        <v>70.6</v>
      </c>
      <c r="AB25" s="22">
        <f>SUM(AB14:AB24)</f>
        <v>422.2</v>
      </c>
      <c r="AC25" s="22">
        <f t="shared" si="7"/>
        <v>598.0169971671389</v>
      </c>
      <c r="AD25" s="22">
        <f>SUM(AD14:AD24)</f>
        <v>47.8</v>
      </c>
      <c r="AE25" s="22">
        <f>SUM(AE14:AE24)</f>
        <v>225</v>
      </c>
      <c r="AF25" s="22">
        <f>AE25/AD25*100</f>
        <v>470.71129707112976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20.1</v>
      </c>
      <c r="AK25" s="22">
        <f>SUM(AK14:AK24)</f>
        <v>5.3</v>
      </c>
      <c r="AL25" s="22">
        <f t="shared" si="26"/>
        <v>26.368159203980095</v>
      </c>
      <c r="AM25" s="22">
        <f>SUM(AM14:AM24)</f>
        <v>0.3</v>
      </c>
      <c r="AN25" s="22">
        <f>SUM(AN14:AN24)</f>
        <v>0.3</v>
      </c>
      <c r="AO25" s="22">
        <f>AN25/AM25*100</f>
        <v>100</v>
      </c>
      <c r="AP25" s="25">
        <f>SUM(AP14:AP24)</f>
        <v>0</v>
      </c>
      <c r="AQ25" s="22">
        <f>SUM(AQ14:AQ24)</f>
        <v>147.7</v>
      </c>
      <c r="AR25" s="22"/>
      <c r="AS25" s="22">
        <f>SUM(AS14:AS24)</f>
        <v>0</v>
      </c>
      <c r="AT25" s="22">
        <f>SUM(AT14:AT24)</f>
        <v>45.1</v>
      </c>
      <c r="AU25" s="22"/>
      <c r="AV25" s="22">
        <f>SUM(AV14:AV24)</f>
        <v>1780.6000000000004</v>
      </c>
      <c r="AW25" s="22">
        <f>SUM(AW14:AW24)</f>
        <v>1685.8</v>
      </c>
      <c r="AX25" s="22">
        <f>AW25/AV25*100</f>
        <v>94.67595192631694</v>
      </c>
      <c r="AY25" s="22">
        <f>SUM(AY14:AY24)</f>
        <v>1773.0000000000002</v>
      </c>
      <c r="AZ25" s="22">
        <f>SUM(AZ14:AZ24)</f>
        <v>1601.6000000000004</v>
      </c>
      <c r="BA25" s="22">
        <f>AZ25/AY25*100</f>
        <v>90.3327693175409</v>
      </c>
      <c r="BB25" s="22">
        <f>SUM(BB14:BB24)</f>
        <v>0</v>
      </c>
      <c r="BC25" s="22">
        <f>SUM(BC14:BC24)</f>
        <v>0</v>
      </c>
      <c r="BD25" s="22" t="e">
        <f>BC25/BB25*100</f>
        <v>#DIV/0!</v>
      </c>
      <c r="BE25" s="22">
        <f>SUM(BE14:BE24)</f>
        <v>1964.3000000000002</v>
      </c>
      <c r="BF25" s="22">
        <f>SUM(BF14:BF24)</f>
        <v>2188.1</v>
      </c>
      <c r="BG25" s="22">
        <f>BF25/BE25*100</f>
        <v>111.39337168456956</v>
      </c>
      <c r="BH25" s="22">
        <f>SUM(BH14:BH24)</f>
        <v>867.9000000000001</v>
      </c>
      <c r="BI25" s="22">
        <f>SUM(BI14:BI24)</f>
        <v>1022.5</v>
      </c>
      <c r="BJ25" s="22">
        <f>BI25/BH25*100</f>
        <v>117.81311210969005</v>
      </c>
      <c r="BK25" s="22">
        <f>SUM(BK14:BK24)</f>
        <v>0</v>
      </c>
      <c r="BL25" s="22">
        <f>SUM(BL14:BL24)</f>
        <v>0</v>
      </c>
      <c r="BM25" s="22" t="e">
        <f>BL25/BK25*100</f>
        <v>#DIV/0!</v>
      </c>
      <c r="BN25" s="22">
        <f>SUM(BN14:BN24)</f>
        <v>352</v>
      </c>
      <c r="BO25" s="22">
        <f>SUM(BO14:BO24)</f>
        <v>413.99999999999994</v>
      </c>
      <c r="BP25" s="22">
        <f>BO25/BN25*100</f>
        <v>117.61363636363636</v>
      </c>
      <c r="BQ25" s="22">
        <f>SUM(BQ14:BQ24)</f>
        <v>744.4</v>
      </c>
      <c r="BR25" s="22">
        <f>SUM(BR14:BR24)</f>
        <v>751.5999999999999</v>
      </c>
      <c r="BS25" s="22">
        <f>BR25/BQ25*100</f>
        <v>100.96722192369694</v>
      </c>
      <c r="BT25" s="22">
        <f>SUM(BT14:BT24)</f>
        <v>423.3</v>
      </c>
      <c r="BU25" s="22">
        <f>SUM(BU14:BU24)</f>
        <v>480.1000000000001</v>
      </c>
      <c r="BV25" s="22">
        <f>BU25/BT25*100</f>
        <v>113.41837939995276</v>
      </c>
      <c r="BW25" s="22">
        <f>SUM(BW14:BW24)</f>
        <v>191.20000000000002</v>
      </c>
      <c r="BX25" s="22">
        <f>SUM(BX14:BX24)</f>
        <v>256.7</v>
      </c>
      <c r="BY25" s="22">
        <f>BX25/BW25*100</f>
        <v>134.2573221757322</v>
      </c>
      <c r="BZ25" s="15"/>
      <c r="CA25" s="15"/>
    </row>
    <row r="26" spans="1:79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8"/>
      <c r="CA26" s="8"/>
    </row>
    <row r="27" spans="1:79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6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</row>
    <row r="28" spans="1:79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6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6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</row>
    <row r="30" spans="1:79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6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</row>
    <row r="31" spans="1:79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6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</row>
    <row r="32" spans="1:79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6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</row>
    <row r="33" spans="1:7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6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</row>
    <row r="34" spans="1:79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6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6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</row>
    <row r="36" spans="1:79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6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</row>
    <row r="37" spans="1:79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6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</row>
    <row r="38" spans="1:79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6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</row>
    <row r="39" spans="1:7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6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6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51:56" ht="12.75">
      <c r="AY41" s="7"/>
      <c r="AZ41" s="5"/>
      <c r="BA41" s="5"/>
      <c r="BB41" s="5"/>
      <c r="BC41" s="5"/>
      <c r="BD41" s="5"/>
    </row>
    <row r="42" spans="51:56" ht="12.75">
      <c r="AY42" s="7"/>
      <c r="AZ42" s="5"/>
      <c r="BA42" s="5"/>
      <c r="BB42" s="5"/>
      <c r="BC42" s="5"/>
      <c r="BD42" s="5"/>
    </row>
    <row r="43" spans="51:56" ht="12.75">
      <c r="AY43" s="7"/>
      <c r="AZ43" s="5"/>
      <c r="BA43" s="5"/>
      <c r="BB43" s="5"/>
      <c r="BC43" s="5"/>
      <c r="BD43" s="5"/>
    </row>
    <row r="44" spans="51:56" ht="12.75">
      <c r="AY44" s="7"/>
      <c r="AZ44" s="5"/>
      <c r="BA44" s="5"/>
      <c r="BB44" s="5"/>
      <c r="BC44" s="5"/>
      <c r="BD44" s="5"/>
    </row>
    <row r="45" spans="51:56" ht="12.75">
      <c r="AY45" s="5"/>
      <c r="AZ45" s="5"/>
      <c r="BA45" s="5"/>
      <c r="BB45" s="5"/>
      <c r="BC45" s="5"/>
      <c r="BD45" s="5"/>
    </row>
    <row r="46" spans="51:56" ht="12.75">
      <c r="AY46" s="5"/>
      <c r="AZ46" s="5"/>
      <c r="BA46" s="5"/>
      <c r="BB46" s="5"/>
      <c r="BC46" s="5"/>
      <c r="BD46" s="5"/>
    </row>
    <row r="47" spans="51:56" ht="12.75">
      <c r="AY47" s="5"/>
      <c r="AZ47" s="5"/>
      <c r="BA47" s="5"/>
      <c r="BB47" s="5"/>
      <c r="BC47" s="5"/>
      <c r="BD47" s="5"/>
    </row>
    <row r="48" spans="51:56" ht="12.75">
      <c r="AY48" s="5"/>
      <c r="AZ48" s="5"/>
      <c r="BA48" s="5"/>
      <c r="BB48" s="5"/>
      <c r="BC48" s="5"/>
      <c r="BD48" s="5"/>
    </row>
    <row r="49" spans="51:56" ht="12.75">
      <c r="AY49" s="5"/>
      <c r="AZ49" s="5"/>
      <c r="BA49" s="5"/>
      <c r="BB49" s="5"/>
      <c r="BC49" s="5"/>
      <c r="BD49" s="5"/>
    </row>
    <row r="50" spans="51:56" ht="12.75">
      <c r="AY50" s="5"/>
      <c r="AZ50" s="5"/>
      <c r="BA50" s="5"/>
      <c r="BB50" s="5"/>
      <c r="BC50" s="5"/>
      <c r="BD50" s="5"/>
    </row>
  </sheetData>
  <sheetProtection/>
  <mergeCells count="38">
    <mergeCell ref="AS10:AU11"/>
    <mergeCell ref="AV9:AX11"/>
    <mergeCell ref="BT9:BY10"/>
    <mergeCell ref="BK9:BM11"/>
    <mergeCell ref="BN9:BP11"/>
    <mergeCell ref="BQ9:BS11"/>
    <mergeCell ref="BB10:BD11"/>
    <mergeCell ref="BH9:BJ11"/>
    <mergeCell ref="BH8:BY8"/>
    <mergeCell ref="BE8:BG11"/>
    <mergeCell ref="BT11:BV11"/>
    <mergeCell ref="C4:M5"/>
    <mergeCell ref="X10:Z11"/>
    <mergeCell ref="C8:E11"/>
    <mergeCell ref="O10:Q11"/>
    <mergeCell ref="AD10:AF11"/>
    <mergeCell ref="I9:K11"/>
    <mergeCell ref="BW11:BY11"/>
    <mergeCell ref="A25:B25"/>
    <mergeCell ref="R10:T11"/>
    <mergeCell ref="U10:W11"/>
    <mergeCell ref="F9:H11"/>
    <mergeCell ref="A13:B13"/>
    <mergeCell ref="A8:B12"/>
    <mergeCell ref="F8:BD8"/>
    <mergeCell ref="AY9:BD9"/>
    <mergeCell ref="AY10:BA11"/>
    <mergeCell ref="L10:N11"/>
    <mergeCell ref="O1:Q1"/>
    <mergeCell ref="O2:Q2"/>
    <mergeCell ref="AD9:AR9"/>
    <mergeCell ref="AA9:AC11"/>
    <mergeCell ref="L9:Z9"/>
    <mergeCell ref="AP10:AR11"/>
    <mergeCell ref="AG10:AI11"/>
    <mergeCell ref="AJ10:AL11"/>
    <mergeCell ref="G6:M6"/>
    <mergeCell ref="AM10:AO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7" r:id="rId1"/>
  <colBreaks count="3" manualBreakCount="3">
    <brk id="20" max="65535" man="1"/>
    <brk id="41" max="24" man="1"/>
    <brk id="6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2011-03-09T07:57:15Z</cp:lastPrinted>
  <dcterms:created xsi:type="dcterms:W3CDTF">2006-03-31T05:22:05Z</dcterms:created>
  <dcterms:modified xsi:type="dcterms:W3CDTF">2011-03-09T14:29:54Z</dcterms:modified>
  <cp:category/>
  <cp:version/>
  <cp:contentType/>
  <cp:contentStatus/>
  <cp:revision>1</cp:revision>
</cp:coreProperties>
</file>