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'SVODKA12'!$A$1:$AH$66</definedName>
    <definedName name="_xlnm.Print_Area" localSheetId="0">'SVODKA12'!$A$1:$E$68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<sst xmlns="http://schemas.openxmlformats.org/spreadsheetml/2006/main" count="67" uniqueCount="65">
  <si>
    <t xml:space="preserve">                                   </t>
  </si>
  <si>
    <t>Исполнено</t>
  </si>
  <si>
    <t>Отклонение</t>
  </si>
  <si>
    <t xml:space="preserve">Наименование </t>
  </si>
  <si>
    <t>по доходам на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</si>
  <si>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</si>
  <si>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</si>
  <si>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</si>
  <si>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</si>
  <si>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</si>
  <si>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</si>
  <si>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</si>
  <si>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</si>
  <si>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</si>
  <si>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</si>
  <si>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</si>
  <si>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</si>
  <si>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</si>
  <si>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</si>
  <si>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</si>
  <si>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</si>
  <si>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</si>
  <si>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</si>
  <si>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</si>
  <si>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</si>
  <si>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</si>
  <si>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</si>
  <si>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</si>
  <si>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на выравнивание уровня бюджетной</t>
  </si>
  <si>
    <t>обеспеченности</t>
  </si>
  <si>
    <t xml:space="preserve">Субвенции 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</si>
  <si>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</si>
  <si>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</si>
  <si>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</si>
  <si>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</si>
  <si>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</si>
  <si>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собственные (без учета предприн. Деятельности)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</si>
  <si>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</si>
  <si>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</si>
  <si>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</si>
  <si>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</si>
  <si>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</si>
  <si>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</si>
  <si>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</si>
  <si>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</si>
  <si>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</si>
  <si>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</si>
  <si>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</si>
  <si>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</si>
  <si>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Л.А.Уфилина</t>
  </si>
  <si>
    <t>Единый сельскохозяйственный налог</t>
  </si>
  <si>
    <t>Налог на прибыль</t>
  </si>
  <si>
    <t>Налог на имущество предприятий</t>
  </si>
  <si>
    <t>Сравнение</t>
  </si>
  <si>
    <t>%</t>
  </si>
  <si>
    <t>(+,-)</t>
  </si>
  <si>
    <t xml:space="preserve">АНАЛИЗ СРАВНЕНИЯ ИСПОЛНЕНИЯ БЮДЖЕТА ШУМЕРЛИНСКОГО РАЙОНА  </t>
  </si>
  <si>
    <t>Налог с имущества, переходящего в порядке наслед и дарения</t>
  </si>
  <si>
    <t>Проценты,полученные от предоставления бюдж кредитов</t>
  </si>
  <si>
    <t xml:space="preserve">  Национальная безопасность и правоохранительная    деятельность</t>
  </si>
  <si>
    <t xml:space="preserve">  Жилищно-коммунальное хозяйство</t>
  </si>
  <si>
    <t>ПО СОСТОЯНИЮ НА 01.06.2007Г В СРАВНЕНИИ С СООТВЕТСТВУЮЩИМ ПЕРИОДОМ ПРОШЛОГО ГОДА</t>
  </si>
  <si>
    <t>1.06.2006 г.</t>
  </si>
  <si>
    <t>1.06.2007 г.</t>
  </si>
  <si>
    <t>ВОЗВРАТ ОСТАТКОВ СУБВЕНЦИЙ И СУБСИДИЙ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</si>
</sst>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</numFmts>
  <fonts count="15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Courier"/>
      <family val="0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165" fontId="6" fillId="2" borderId="0" xfId="0" applyNumberFormat="1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 applyProtection="1">
      <alignment horizontal="right"/>
      <protection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5" fillId="2" borderId="0" xfId="0" applyFont="1" applyFill="1" applyBorder="1" applyAlignment="1">
      <alignment horizontal="left"/>
    </xf>
    <xf numFmtId="167" fontId="1" fillId="2" borderId="0" xfId="24" applyNumberFormat="1" applyFont="1" applyFill="1" applyBorder="1" applyAlignment="1" applyProtection="1">
      <alignment horizontal="right" vertical="center" shrinkToFit="1"/>
      <protection/>
    </xf>
    <xf numFmtId="167" fontId="1" fillId="2" borderId="0" xfId="0" applyNumberFormat="1" applyFont="1" applyFill="1" applyBorder="1" applyAlignment="1">
      <alignment horizontal="right" vertical="center" shrinkToFit="1"/>
    </xf>
    <xf numFmtId="0" fontId="1" fillId="2" borderId="0" xfId="0" applyFont="1" applyFill="1" applyBorder="1" applyAlignment="1">
      <alignment vertical="center"/>
    </xf>
    <xf numFmtId="168" fontId="1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164" fontId="7" fillId="0" borderId="0" xfId="0" applyNumberFormat="1" applyFont="1" applyAlignment="1" applyProtection="1">
      <alignment horizontal="right"/>
      <protection/>
    </xf>
    <xf numFmtId="164" fontId="10" fillId="2" borderId="0" xfId="0" applyNumberFormat="1" applyFont="1" applyFill="1" applyAlignment="1" applyProtection="1">
      <alignment horizontal="right"/>
      <protection/>
    </xf>
    <xf numFmtId="167" fontId="1" fillId="2" borderId="0" xfId="24" applyNumberFormat="1" applyFont="1" applyFill="1" applyBorder="1" applyAlignment="1" applyProtection="1">
      <alignment horizontal="right" vertical="top" shrinkToFit="1"/>
      <protection/>
    </xf>
    <xf numFmtId="167" fontId="1" fillId="2" borderId="0" xfId="0" applyNumberFormat="1" applyFont="1" applyFill="1" applyBorder="1" applyAlignment="1">
      <alignment horizontal="right" vertical="top" shrinkToFit="1"/>
    </xf>
    <xf numFmtId="167" fontId="7" fillId="2" borderId="0" xfId="0" applyNumberFormat="1" applyFont="1" applyFill="1" applyBorder="1" applyAlignment="1">
      <alignment horizontal="right" vertical="top" shrinkToFit="1"/>
    </xf>
    <xf numFmtId="0" fontId="7" fillId="2" borderId="0" xfId="0" applyFont="1" applyFill="1" applyAlignment="1">
      <alignment/>
    </xf>
    <xf numFmtId="167" fontId="7" fillId="2" borderId="0" xfId="0" applyNumberFormat="1" applyFont="1" applyFill="1" applyBorder="1" applyAlignment="1">
      <alignment horizontal="right" vertical="center" shrinkToFit="1"/>
    </xf>
    <xf numFmtId="164" fontId="7" fillId="0" borderId="0" xfId="0" applyNumberFormat="1" applyFont="1" applyAlignment="1" applyProtection="1">
      <alignment horizontal="right" vertical="center"/>
      <protection/>
    </xf>
    <xf numFmtId="165" fontId="7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6" fillId="2" borderId="0" xfId="0" applyFont="1" applyFill="1" applyAlignment="1">
      <alignment horizontal="right"/>
    </xf>
    <xf numFmtId="165" fontId="6" fillId="2" borderId="0" xfId="0" applyNumberFormat="1" applyFont="1" applyFill="1" applyAlignment="1">
      <alignment/>
    </xf>
    <xf numFmtId="0" fontId="7" fillId="0" borderId="0" xfId="0" applyFont="1" applyBorder="1" applyAlignment="1">
      <alignment horizontal="center"/>
    </xf>
    <xf numFmtId="164" fontId="11" fillId="3" borderId="0" xfId="0" applyNumberFormat="1" applyFont="1" applyFill="1" applyAlignment="1" applyProtection="1">
      <alignment horizontal="right"/>
      <protection/>
    </xf>
    <xf numFmtId="165" fontId="11" fillId="3" borderId="0" xfId="0" applyNumberFormat="1" applyFont="1" applyFill="1" applyAlignment="1" applyProtection="1">
      <alignment horizontal="right"/>
      <protection/>
    </xf>
    <xf numFmtId="164" fontId="12" fillId="0" borderId="0" xfId="0" applyNumberFormat="1" applyFont="1" applyAlignment="1" applyProtection="1">
      <alignment horizontal="right"/>
      <protection/>
    </xf>
    <xf numFmtId="164" fontId="13" fillId="3" borderId="0" xfId="0" applyNumberFormat="1" applyFont="1" applyFill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165" fontId="14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="75" zoomScaleNormal="75" zoomScaleSheetLayoutView="75" workbookViewId="0" topLeftCell="A25">
      <selection activeCell="B46" sqref="B46:B47"/>
    </sheetView>
  </sheetViews>
  <sheetFormatPr defaultColWidth="8.796875" defaultRowHeight="15"/>
  <cols>
    <col min="1" max="1" width="49.69921875" style="1" customWidth="1"/>
    <col min="2" max="2" width="12.19921875" style="1" customWidth="1"/>
    <col min="3" max="3" width="12.09765625" style="1" customWidth="1"/>
    <col min="4" max="4" width="10.296875" style="1" customWidth="1"/>
    <col min="5" max="5" width="11.09765625" style="1" customWidth="1"/>
    <col min="6" max="6" width="11.796875" style="1" customWidth="1"/>
    <col min="7" max="7" width="9.796875" style="1" customWidth="1"/>
    <col min="8" max="8" width="38.796875" style="1" customWidth="1"/>
    <col min="9" max="16" width="9.796875" style="1" customWidth="1"/>
    <col min="17" max="17" width="37.796875" style="1" customWidth="1"/>
    <col min="18" max="18" width="10.796875" style="1" customWidth="1"/>
    <col min="19" max="19" width="11.796875" style="2" customWidth="1"/>
    <col min="20" max="20" width="12.796875" style="2" customWidth="1"/>
    <col min="21" max="41" width="9.796875" style="2" customWidth="1"/>
    <col min="42" max="16384" width="9.796875" style="0" customWidth="1"/>
  </cols>
  <sheetData>
    <row r="1" spans="1:13" ht="15.75">
      <c r="A1"/>
      <c r="B1" s="3"/>
      <c r="C1" s="3"/>
      <c r="D1" s="3"/>
      <c r="E1" s="3"/>
      <c r="F1" s="5"/>
      <c r="G1" s="5"/>
      <c r="H1" s="5"/>
      <c r="I1" s="5"/>
      <c r="J1" s="5"/>
      <c r="K1" s="5"/>
      <c r="L1" s="5"/>
      <c r="M1" s="5"/>
    </row>
    <row r="2" spans="1:13" ht="15.75">
      <c r="A2" s="61" t="s">
        <v>56</v>
      </c>
      <c r="B2" s="61"/>
      <c r="C2" s="61"/>
      <c r="D2" s="61"/>
      <c r="E2" s="3"/>
      <c r="F2" s="5"/>
      <c r="G2" s="5"/>
      <c r="H2" s="5"/>
      <c r="I2" s="5"/>
      <c r="J2" s="5"/>
      <c r="K2" s="5"/>
      <c r="L2" s="5"/>
      <c r="M2" s="5"/>
    </row>
    <row r="3" spans="1:13" ht="15.75">
      <c r="A3" t="s">
        <v>61</v>
      </c>
      <c r="B3" s="3"/>
      <c r="C3" s="3"/>
      <c r="D3" s="3"/>
      <c r="E3" s="3"/>
      <c r="F3" s="5"/>
      <c r="G3" s="5"/>
      <c r="H3" s="5"/>
      <c r="I3" s="5"/>
      <c r="J3" s="5"/>
      <c r="K3" s="5"/>
      <c r="L3" s="5"/>
      <c r="M3" s="5"/>
    </row>
    <row r="4" spans="1:13" ht="15.75">
      <c r="A4" s="4" t="s">
        <v>0</v>
      </c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5.75">
      <c r="A5" s="6"/>
      <c r="B5" s="7" t="s">
        <v>1</v>
      </c>
      <c r="C5" s="7" t="s">
        <v>1</v>
      </c>
      <c r="D5" s="8" t="s">
        <v>53</v>
      </c>
      <c r="E5" s="9" t="s">
        <v>2</v>
      </c>
      <c r="F5" s="5"/>
      <c r="G5" s="5"/>
      <c r="H5" s="5"/>
      <c r="I5" s="5"/>
      <c r="J5" s="5"/>
      <c r="K5" s="5"/>
      <c r="L5" s="5"/>
      <c r="M5" s="5"/>
    </row>
    <row r="6" spans="1:13" ht="15.75">
      <c r="A6" s="10" t="s">
        <v>3</v>
      </c>
      <c r="B6" s="11" t="s">
        <v>4</v>
      </c>
      <c r="C6" s="11" t="s">
        <v>4</v>
      </c>
      <c r="D6" s="12" t="s">
        <v>54</v>
      </c>
      <c r="E6" s="13" t="s">
        <v>55</v>
      </c>
      <c r="F6" s="5"/>
      <c r="G6" s="5"/>
      <c r="H6" s="5"/>
      <c r="I6" s="5"/>
      <c r="J6" s="5"/>
      <c r="K6" s="5"/>
      <c r="L6" s="5"/>
      <c r="M6" s="5"/>
    </row>
    <row r="7" spans="1:13" ht="15.75">
      <c r="A7" s="10" t="s">
        <v>5</v>
      </c>
      <c r="B7" s="11" t="s">
        <v>62</v>
      </c>
      <c r="C7" s="11" t="s">
        <v>63</v>
      </c>
      <c r="D7" s="12"/>
      <c r="E7" s="11"/>
      <c r="F7" s="5"/>
      <c r="G7" s="5"/>
      <c r="H7" s="5"/>
      <c r="I7" s="5"/>
      <c r="J7" s="5"/>
      <c r="K7" s="5"/>
      <c r="L7" s="5"/>
      <c r="M7" s="5"/>
    </row>
    <row r="8" spans="1:13" ht="15.75">
      <c r="A8" s="14"/>
      <c r="B8" s="15"/>
      <c r="C8" s="15"/>
      <c r="D8" s="16"/>
      <c r="E8" s="16"/>
      <c r="F8" s="5"/>
      <c r="G8" s="5"/>
      <c r="H8" s="5"/>
      <c r="I8" s="5"/>
      <c r="J8" s="5"/>
      <c r="K8" s="5"/>
      <c r="L8" s="5"/>
      <c r="M8" s="5"/>
    </row>
    <row r="9" spans="1:13" ht="15.75">
      <c r="A9" s="17"/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5"/>
    </row>
    <row r="10" spans="1:13" ht="15.75">
      <c r="A10" s="32" t="s">
        <v>6</v>
      </c>
      <c r="B10" s="39">
        <f>+B11+B13+B16+B17</f>
        <v>1742.6999999999998</v>
      </c>
      <c r="C10" s="39">
        <f>+C11+C13+C16+C17</f>
        <v>3151.9</v>
      </c>
      <c r="D10" s="46">
        <f>+C10/B10*100</f>
        <v>180.8630286337293</v>
      </c>
      <c r="E10" s="47">
        <f>+C10-B10</f>
        <v>1409.2000000000003</v>
      </c>
      <c r="F10" s="5"/>
      <c r="G10" s="5"/>
      <c r="H10" s="5"/>
      <c r="I10" s="5"/>
      <c r="J10" s="5"/>
      <c r="K10" s="5"/>
      <c r="L10" s="5"/>
      <c r="M10" s="5"/>
    </row>
    <row r="11" spans="1:13" ht="15.75">
      <c r="A11" s="19" t="s">
        <v>7</v>
      </c>
      <c r="B11" s="54">
        <f>(+B12)</f>
        <v>731.5</v>
      </c>
      <c r="C11" s="20">
        <f>(+C12)</f>
        <v>2131.5</v>
      </c>
      <c r="D11" s="59">
        <f>+C11/B11*100</f>
        <v>291.3875598086125</v>
      </c>
      <c r="E11" s="60">
        <f>+C11-B11</f>
        <v>1400</v>
      </c>
      <c r="F11" s="5"/>
      <c r="G11" s="5"/>
      <c r="H11" s="5"/>
      <c r="I11" s="5"/>
      <c r="J11" s="5"/>
      <c r="K11" s="5"/>
      <c r="L11" s="5"/>
      <c r="M11" s="5"/>
    </row>
    <row r="12" spans="1:13" ht="15.75" customHeight="1">
      <c r="A12" s="19" t="s">
        <v>8</v>
      </c>
      <c r="B12" s="54">
        <v>731.5</v>
      </c>
      <c r="C12" s="20">
        <v>2131.5</v>
      </c>
      <c r="D12" s="59">
        <f>+C12/B12*100</f>
        <v>291.3875598086125</v>
      </c>
      <c r="E12" s="60">
        <f>+C12-B12</f>
        <v>1400</v>
      </c>
      <c r="F12" s="5"/>
      <c r="G12" s="5"/>
      <c r="H12" s="5"/>
      <c r="I12" s="5"/>
      <c r="J12" s="5"/>
      <c r="K12" s="5"/>
      <c r="L12" s="5"/>
      <c r="M12" s="5"/>
    </row>
    <row r="13" spans="1:13" ht="15.75">
      <c r="A13" s="19" t="s">
        <v>9</v>
      </c>
      <c r="B13" s="54">
        <f>(+B14+B15)</f>
        <v>739.8</v>
      </c>
      <c r="C13" s="54">
        <f>(+C14+C15)</f>
        <v>767.1</v>
      </c>
      <c r="D13" s="59">
        <f>+C13/B13*100</f>
        <v>103.69018653690188</v>
      </c>
      <c r="E13" s="60">
        <f>+C13-B13</f>
        <v>27.300000000000068</v>
      </c>
      <c r="F13" s="5"/>
      <c r="G13" s="5"/>
      <c r="H13" s="5"/>
      <c r="I13" s="5"/>
      <c r="J13" s="5"/>
      <c r="K13" s="5"/>
      <c r="L13" s="5"/>
      <c r="M13" s="5"/>
    </row>
    <row r="14" spans="1:13" ht="15.75">
      <c r="A14" s="19" t="s">
        <v>10</v>
      </c>
      <c r="B14" s="55">
        <v>726.3</v>
      </c>
      <c r="C14" s="51">
        <v>763.6</v>
      </c>
      <c r="D14" s="59">
        <f>+C14/B14*100</f>
        <v>105.13561889026575</v>
      </c>
      <c r="E14" s="60">
        <f>+C14-B14</f>
        <v>37.30000000000007</v>
      </c>
      <c r="F14" s="5"/>
      <c r="G14" s="5"/>
      <c r="H14" s="5"/>
      <c r="I14" s="5"/>
      <c r="J14" s="5"/>
      <c r="K14" s="5"/>
      <c r="L14" s="5"/>
      <c r="M14" s="5"/>
    </row>
    <row r="15" spans="1:13" ht="15.75">
      <c r="A15" s="19" t="s">
        <v>50</v>
      </c>
      <c r="B15" s="55">
        <v>13.5</v>
      </c>
      <c r="C15" s="21">
        <v>3.5</v>
      </c>
      <c r="D15" s="59">
        <f aca="true" t="shared" si="0" ref="D15:D62">+C15/B15*100</f>
        <v>25.925925925925924</v>
      </c>
      <c r="E15" s="60">
        <f aca="true" t="shared" si="1" ref="E15:E62">+C15-B15</f>
        <v>-10</v>
      </c>
      <c r="F15" s="5"/>
      <c r="G15" s="5"/>
      <c r="H15" s="5"/>
      <c r="I15" s="5"/>
      <c r="J15" s="5"/>
      <c r="K15" s="5"/>
      <c r="L15" s="5"/>
      <c r="M15" s="5"/>
    </row>
    <row r="16" spans="1:13" ht="15.75">
      <c r="A16" s="19" t="s">
        <v>11</v>
      </c>
      <c r="B16" s="54">
        <v>131.8</v>
      </c>
      <c r="C16" s="21">
        <v>163.9</v>
      </c>
      <c r="D16" s="59">
        <f t="shared" si="0"/>
        <v>124.35508345978754</v>
      </c>
      <c r="E16" s="60">
        <f t="shared" si="1"/>
        <v>32.099999999999994</v>
      </c>
      <c r="F16" s="5"/>
      <c r="G16" s="5"/>
      <c r="H16" s="5"/>
      <c r="I16" s="5"/>
      <c r="J16" s="5"/>
      <c r="K16" s="5"/>
      <c r="L16" s="5"/>
      <c r="M16" s="5"/>
    </row>
    <row r="17" spans="1:13" ht="15.75">
      <c r="A17" s="19" t="s">
        <v>12</v>
      </c>
      <c r="B17" s="20">
        <f>+B19+B20+B21+B22</f>
        <v>139.6</v>
      </c>
      <c r="C17" s="20">
        <f>+C19+C20+C21+C22</f>
        <v>89.4</v>
      </c>
      <c r="D17" s="59">
        <f t="shared" si="0"/>
        <v>64.04011461318052</v>
      </c>
      <c r="E17" s="60">
        <f t="shared" si="1"/>
        <v>-50.19999999999999</v>
      </c>
      <c r="F17" s="5"/>
      <c r="G17" s="5"/>
      <c r="H17" s="5"/>
      <c r="I17" s="5"/>
      <c r="J17" s="5"/>
      <c r="K17" s="5"/>
      <c r="L17" s="5"/>
      <c r="M17" s="5"/>
    </row>
    <row r="18" spans="1:13" ht="15.75">
      <c r="A18" s="19" t="s">
        <v>13</v>
      </c>
      <c r="B18" s="54"/>
      <c r="C18" s="20"/>
      <c r="D18" s="59"/>
      <c r="E18" s="60"/>
      <c r="F18" s="5"/>
      <c r="G18" s="5"/>
      <c r="H18" s="5"/>
      <c r="I18" s="5"/>
      <c r="J18" s="5"/>
      <c r="K18" s="5"/>
      <c r="L18" s="5"/>
      <c r="M18" s="5"/>
    </row>
    <row r="19" spans="1:13" ht="15.75">
      <c r="A19" s="19" t="s">
        <v>51</v>
      </c>
      <c r="B19" s="54">
        <v>10.2</v>
      </c>
      <c r="C19" s="20">
        <v>0.5</v>
      </c>
      <c r="D19" s="59">
        <f t="shared" si="0"/>
        <v>4.901960784313726</v>
      </c>
      <c r="E19" s="60">
        <f t="shared" si="1"/>
        <v>-9.7</v>
      </c>
      <c r="F19" s="5"/>
      <c r="G19" s="5"/>
      <c r="H19" s="5"/>
      <c r="I19" s="5"/>
      <c r="J19" s="5"/>
      <c r="K19" s="5"/>
      <c r="L19" s="5"/>
      <c r="M19" s="5"/>
    </row>
    <row r="20" spans="1:13" ht="15.75">
      <c r="A20" s="19" t="s">
        <v>52</v>
      </c>
      <c r="B20" s="54">
        <v>-0.3</v>
      </c>
      <c r="C20" s="20">
        <v>81.4</v>
      </c>
      <c r="D20" s="59">
        <f t="shared" si="0"/>
        <v>-27133.333333333336</v>
      </c>
      <c r="E20" s="60">
        <f t="shared" si="1"/>
        <v>81.7</v>
      </c>
      <c r="F20" s="5"/>
      <c r="G20" s="5"/>
      <c r="H20" s="5"/>
      <c r="I20" s="5"/>
      <c r="J20" s="5"/>
      <c r="K20" s="5"/>
      <c r="L20" s="5"/>
      <c r="M20" s="5"/>
    </row>
    <row r="21" spans="1:13" ht="15.75">
      <c r="A21" s="19" t="s">
        <v>57</v>
      </c>
      <c r="B21" s="54">
        <v>12.7</v>
      </c>
      <c r="C21" s="20"/>
      <c r="D21" s="59">
        <f t="shared" si="0"/>
        <v>0</v>
      </c>
      <c r="E21" s="60">
        <f t="shared" si="1"/>
        <v>-12.7</v>
      </c>
      <c r="F21" s="5"/>
      <c r="G21" s="5"/>
      <c r="H21" s="5"/>
      <c r="I21" s="5"/>
      <c r="J21" s="5"/>
      <c r="K21" s="5"/>
      <c r="L21" s="5"/>
      <c r="M21" s="5"/>
    </row>
    <row r="22" spans="1:13" ht="15.75">
      <c r="A22" s="19" t="s">
        <v>14</v>
      </c>
      <c r="B22" s="54">
        <v>117</v>
      </c>
      <c r="C22" s="20">
        <v>7.5</v>
      </c>
      <c r="D22" s="59">
        <f t="shared" si="0"/>
        <v>6.41025641025641</v>
      </c>
      <c r="E22" s="60">
        <f t="shared" si="1"/>
        <v>-109.5</v>
      </c>
      <c r="F22" s="5"/>
      <c r="G22" s="5"/>
      <c r="H22" s="5"/>
      <c r="I22" s="5"/>
      <c r="J22" s="5"/>
      <c r="K22" s="5"/>
      <c r="L22" s="5"/>
      <c r="M22" s="5"/>
    </row>
    <row r="23" spans="1:13" ht="15.75">
      <c r="A23" s="32" t="s">
        <v>15</v>
      </c>
      <c r="B23" s="39">
        <f>(B25+B29+B33+B34+B32+B35)</f>
        <v>272.20000000000005</v>
      </c>
      <c r="C23" s="39">
        <f>(C25+C29+C33+C34+C32)</f>
        <v>922.9</v>
      </c>
      <c r="D23" s="46">
        <f t="shared" si="0"/>
        <v>339.05216752387946</v>
      </c>
      <c r="E23" s="47">
        <f t="shared" si="1"/>
        <v>650.6999999999999</v>
      </c>
      <c r="F23" s="5"/>
      <c r="G23" s="5"/>
      <c r="H23" s="5"/>
      <c r="I23" s="5"/>
      <c r="J23" s="5"/>
      <c r="K23" s="5"/>
      <c r="L23" s="5"/>
      <c r="M23" s="5"/>
    </row>
    <row r="24" spans="1:13" ht="15.75">
      <c r="A24" s="19" t="s">
        <v>16</v>
      </c>
      <c r="B24" s="54"/>
      <c r="C24" s="20"/>
      <c r="D24" s="59"/>
      <c r="E24" s="60"/>
      <c r="F24" s="5"/>
      <c r="G24" s="5"/>
      <c r="H24" s="5"/>
      <c r="I24" s="5"/>
      <c r="J24" s="5"/>
      <c r="K24" s="5"/>
      <c r="L24" s="5"/>
      <c r="M24" s="5"/>
    </row>
    <row r="25" spans="1:13" ht="15.75">
      <c r="A25" s="19" t="s">
        <v>17</v>
      </c>
      <c r="B25" s="54">
        <f>(B26+B27+B28)</f>
        <v>89.10000000000001</v>
      </c>
      <c r="C25" s="18">
        <f>(C26+C27)</f>
        <v>444.7</v>
      </c>
      <c r="D25" s="59">
        <f t="shared" si="0"/>
        <v>499.1021324354657</v>
      </c>
      <c r="E25" s="60">
        <f t="shared" si="1"/>
        <v>355.59999999999997</v>
      </c>
      <c r="F25" s="5"/>
      <c r="G25" s="5"/>
      <c r="H25" s="5"/>
      <c r="I25" s="5"/>
      <c r="J25" s="5"/>
      <c r="K25" s="5"/>
      <c r="L25" s="5"/>
      <c r="M25" s="5"/>
    </row>
    <row r="26" spans="1:13" ht="15.75">
      <c r="A26" s="19" t="s">
        <v>18</v>
      </c>
      <c r="B26" s="54">
        <v>46.7</v>
      </c>
      <c r="C26" s="20">
        <v>328.7</v>
      </c>
      <c r="D26" s="59">
        <f t="shared" si="0"/>
        <v>703.8543897216274</v>
      </c>
      <c r="E26" s="60">
        <f t="shared" si="1"/>
        <v>282</v>
      </c>
      <c r="F26" s="5"/>
      <c r="G26" s="5"/>
      <c r="H26" s="5"/>
      <c r="I26" s="5"/>
      <c r="J26" s="5"/>
      <c r="K26" s="5"/>
      <c r="L26" s="5"/>
      <c r="M26" s="5"/>
    </row>
    <row r="27" spans="1:13" ht="15.75">
      <c r="A27" s="19" t="s">
        <v>19</v>
      </c>
      <c r="B27" s="54">
        <v>41.5</v>
      </c>
      <c r="C27" s="20">
        <v>116</v>
      </c>
      <c r="D27" s="59">
        <f t="shared" si="0"/>
        <v>279.51807228915663</v>
      </c>
      <c r="E27" s="60">
        <f t="shared" si="1"/>
        <v>74.5</v>
      </c>
      <c r="F27" s="5"/>
      <c r="G27" s="5"/>
      <c r="H27" s="5"/>
      <c r="I27" s="5"/>
      <c r="J27" s="5"/>
      <c r="K27" s="5"/>
      <c r="L27" s="5"/>
      <c r="M27" s="5"/>
    </row>
    <row r="28" spans="1:13" ht="15.75">
      <c r="A28" s="19" t="s">
        <v>58</v>
      </c>
      <c r="B28" s="54">
        <v>0.9</v>
      </c>
      <c r="D28" s="59">
        <f t="shared" si="0"/>
        <v>0</v>
      </c>
      <c r="E28" s="60">
        <f t="shared" si="1"/>
        <v>-0.9</v>
      </c>
      <c r="F28" s="5"/>
      <c r="G28" s="5"/>
      <c r="H28" s="5"/>
      <c r="I28" s="5"/>
      <c r="J28" s="5"/>
      <c r="K28" s="5"/>
      <c r="L28" s="5"/>
      <c r="M28" s="5"/>
    </row>
    <row r="29" spans="1:13" ht="15.75">
      <c r="A29" s="19" t="s">
        <v>20</v>
      </c>
      <c r="B29" s="54">
        <f>(+B30)</f>
        <v>25.2</v>
      </c>
      <c r="C29" s="18">
        <f>+C30</f>
        <v>17.2</v>
      </c>
      <c r="D29" s="59">
        <f t="shared" si="0"/>
        <v>68.25396825396825</v>
      </c>
      <c r="E29" s="60">
        <f t="shared" si="1"/>
        <v>-8</v>
      </c>
      <c r="F29" s="5"/>
      <c r="G29" s="5"/>
      <c r="H29" s="5"/>
      <c r="I29" s="5"/>
      <c r="J29" s="5"/>
      <c r="K29" s="5"/>
      <c r="L29" s="5"/>
      <c r="M29" s="5"/>
    </row>
    <row r="30" spans="1:13" ht="15.75">
      <c r="A30" s="19" t="s">
        <v>21</v>
      </c>
      <c r="B30" s="54">
        <v>25.2</v>
      </c>
      <c r="C30" s="20">
        <v>17.2</v>
      </c>
      <c r="D30" s="59">
        <f t="shared" si="0"/>
        <v>68.25396825396825</v>
      </c>
      <c r="E30" s="60">
        <f t="shared" si="1"/>
        <v>-8</v>
      </c>
      <c r="F30" s="5"/>
      <c r="G30" s="5"/>
      <c r="H30" s="5"/>
      <c r="I30" s="5"/>
      <c r="J30" s="5"/>
      <c r="K30" s="5"/>
      <c r="L30" s="5"/>
      <c r="M30" s="5"/>
    </row>
    <row r="31" spans="1:13" ht="15.75">
      <c r="A31" s="19" t="s">
        <v>22</v>
      </c>
      <c r="B31" s="54"/>
      <c r="C31" s="20"/>
      <c r="D31" s="59"/>
      <c r="E31" s="60"/>
      <c r="F31" s="5"/>
      <c r="G31" s="5"/>
      <c r="H31" s="5"/>
      <c r="I31" s="5"/>
      <c r="J31" s="5"/>
      <c r="K31" s="5"/>
      <c r="L31" s="5"/>
      <c r="M31" s="5"/>
    </row>
    <row r="32" spans="1:13" ht="15.75">
      <c r="A32" s="19" t="s">
        <v>23</v>
      </c>
      <c r="B32" s="54">
        <v>42.5</v>
      </c>
      <c r="C32" s="20">
        <v>247.5</v>
      </c>
      <c r="D32" s="59">
        <f t="shared" si="0"/>
        <v>582.3529411764706</v>
      </c>
      <c r="E32" s="60">
        <f t="shared" si="1"/>
        <v>205</v>
      </c>
      <c r="F32" s="5"/>
      <c r="G32" s="5"/>
      <c r="H32" s="5"/>
      <c r="I32" s="5"/>
      <c r="J32" s="5"/>
      <c r="K32" s="5"/>
      <c r="L32" s="5"/>
      <c r="M32" s="5"/>
    </row>
    <row r="33" spans="1:13" ht="15.75">
      <c r="A33" s="19" t="s">
        <v>24</v>
      </c>
      <c r="B33" s="54">
        <v>148.4</v>
      </c>
      <c r="C33" s="20">
        <v>178.6</v>
      </c>
      <c r="D33" s="59">
        <f t="shared" si="0"/>
        <v>120.35040431266846</v>
      </c>
      <c r="E33" s="60">
        <f t="shared" si="1"/>
        <v>30.19999999999999</v>
      </c>
      <c r="F33" s="5"/>
      <c r="G33" s="5"/>
      <c r="H33" s="5"/>
      <c r="I33" s="5"/>
      <c r="J33" s="5"/>
      <c r="K33" s="5"/>
      <c r="L33" s="5"/>
      <c r="M33" s="5"/>
    </row>
    <row r="34" spans="1:13" ht="15.75">
      <c r="A34" s="19" t="s">
        <v>25</v>
      </c>
      <c r="B34" s="54">
        <v>11.7</v>
      </c>
      <c r="C34" s="20">
        <v>34.9</v>
      </c>
      <c r="D34" s="59">
        <f t="shared" si="0"/>
        <v>298.29059829059827</v>
      </c>
      <c r="E34" s="60">
        <f t="shared" si="1"/>
        <v>23.2</v>
      </c>
      <c r="F34" s="5"/>
      <c r="G34" s="5"/>
      <c r="H34" s="5"/>
      <c r="I34" s="5"/>
      <c r="J34" s="5"/>
      <c r="K34" s="5"/>
      <c r="L34" s="5"/>
      <c r="M34" s="5"/>
    </row>
    <row r="35" spans="1:13" ht="15.75">
      <c r="A35" s="58" t="s">
        <v>64</v>
      </c>
      <c r="B35" s="54">
        <v>-44.7</v>
      </c>
      <c r="C35" s="20"/>
      <c r="D35" s="59">
        <f t="shared" si="0"/>
        <v>0</v>
      </c>
      <c r="E35" s="60">
        <f t="shared" si="1"/>
        <v>44.7</v>
      </c>
      <c r="F35" s="5"/>
      <c r="G35" s="5"/>
      <c r="H35" s="5"/>
      <c r="I35" s="5"/>
      <c r="J35" s="5"/>
      <c r="K35" s="5"/>
      <c r="L35" s="5"/>
      <c r="M35" s="5"/>
    </row>
    <row r="36" spans="1:13" ht="15.75">
      <c r="A36" s="50" t="s">
        <v>26</v>
      </c>
      <c r="C36" s="20"/>
      <c r="D36" s="59"/>
      <c r="E36" s="60"/>
      <c r="F36" s="5"/>
      <c r="G36" s="5"/>
      <c r="H36" s="5"/>
      <c r="I36" s="5"/>
      <c r="J36" s="5"/>
      <c r="K36" s="5"/>
      <c r="L36" s="5"/>
      <c r="M36" s="5"/>
    </row>
    <row r="37" spans="1:13" ht="15.75">
      <c r="A37" s="50" t="s">
        <v>27</v>
      </c>
      <c r="B37" s="56">
        <f>+B39+B41+B40</f>
        <v>27122.9</v>
      </c>
      <c r="C37" s="39">
        <f>+C39+C41+C40</f>
        <v>36599.8</v>
      </c>
      <c r="D37" s="46">
        <f t="shared" si="0"/>
        <v>134.94058526190048</v>
      </c>
      <c r="E37" s="47">
        <f t="shared" si="1"/>
        <v>9476.900000000001</v>
      </c>
      <c r="F37" s="5"/>
      <c r="G37" s="5"/>
      <c r="H37" s="5"/>
      <c r="I37" s="5"/>
      <c r="J37" s="5"/>
      <c r="K37" s="5"/>
      <c r="L37" s="5"/>
      <c r="M37" s="5"/>
    </row>
    <row r="38" spans="1:13" ht="15.75">
      <c r="A38" s="23" t="s">
        <v>28</v>
      </c>
      <c r="B38" s="54"/>
      <c r="C38" s="20"/>
      <c r="D38" s="59"/>
      <c r="E38" s="60"/>
      <c r="F38" s="5"/>
      <c r="G38" s="5"/>
      <c r="H38" s="5"/>
      <c r="I38" s="5"/>
      <c r="J38" s="5"/>
      <c r="K38" s="5"/>
      <c r="L38" s="5"/>
      <c r="M38" s="5"/>
    </row>
    <row r="39" spans="1:13" ht="15.75">
      <c r="A39" s="23" t="s">
        <v>29</v>
      </c>
      <c r="B39" s="54">
        <v>13559.6</v>
      </c>
      <c r="C39" s="20">
        <v>16249.5</v>
      </c>
      <c r="D39" s="59">
        <f t="shared" si="0"/>
        <v>119.8376058290805</v>
      </c>
      <c r="E39" s="60">
        <f t="shared" si="1"/>
        <v>2689.8999999999996</v>
      </c>
      <c r="F39" s="5"/>
      <c r="G39" s="5"/>
      <c r="H39" s="5"/>
      <c r="I39" s="5"/>
      <c r="J39" s="5"/>
      <c r="K39" s="5"/>
      <c r="L39" s="5"/>
      <c r="M39" s="5"/>
    </row>
    <row r="40" spans="1:13" ht="15.75">
      <c r="A40" s="23" t="s">
        <v>30</v>
      </c>
      <c r="B40" s="54">
        <v>10842.5</v>
      </c>
      <c r="C40" s="20">
        <v>15584.5</v>
      </c>
      <c r="D40" s="59">
        <f t="shared" si="0"/>
        <v>143.73530089923912</v>
      </c>
      <c r="E40" s="60">
        <f t="shared" si="1"/>
        <v>4742</v>
      </c>
      <c r="F40" s="5"/>
      <c r="G40" s="5"/>
      <c r="H40" s="5"/>
      <c r="I40" s="5"/>
      <c r="J40" s="5"/>
      <c r="K40" s="5"/>
      <c r="L40" s="5"/>
      <c r="M40" s="5"/>
    </row>
    <row r="41" spans="1:13" ht="15.75">
      <c r="A41" s="23" t="s">
        <v>31</v>
      </c>
      <c r="B41" s="54">
        <v>2720.8</v>
      </c>
      <c r="C41" s="20">
        <v>4765.8</v>
      </c>
      <c r="D41" s="59">
        <f t="shared" si="0"/>
        <v>175.16171714201704</v>
      </c>
      <c r="E41" s="60">
        <f t="shared" si="1"/>
        <v>2045</v>
      </c>
      <c r="F41" s="5"/>
      <c r="G41" s="5"/>
      <c r="H41" s="5"/>
      <c r="I41" s="5"/>
      <c r="J41" s="5"/>
      <c r="K41" s="5"/>
      <c r="L41" s="5"/>
      <c r="M41" s="5"/>
    </row>
    <row r="42" spans="1:13" ht="15.75">
      <c r="A42" s="49" t="s">
        <v>32</v>
      </c>
      <c r="B42" s="54"/>
      <c r="C42" s="20"/>
      <c r="D42" s="59"/>
      <c r="E42" s="60"/>
      <c r="F42" s="5"/>
      <c r="G42" s="5"/>
      <c r="H42" s="5"/>
      <c r="I42" s="5"/>
      <c r="J42" s="5"/>
      <c r="K42" s="5"/>
      <c r="L42" s="5"/>
      <c r="M42" s="5"/>
    </row>
    <row r="43" spans="1:13" ht="15.75">
      <c r="A43" s="49" t="s">
        <v>33</v>
      </c>
      <c r="B43" s="57">
        <v>5939.4</v>
      </c>
      <c r="C43" s="40">
        <v>6625.6</v>
      </c>
      <c r="D43" s="46">
        <f t="shared" si="0"/>
        <v>111.55335555780046</v>
      </c>
      <c r="E43" s="47">
        <f t="shared" si="1"/>
        <v>686.2000000000007</v>
      </c>
      <c r="F43" s="5"/>
      <c r="G43" s="5"/>
      <c r="H43" s="5"/>
      <c r="I43" s="5"/>
      <c r="J43" s="5"/>
      <c r="K43" s="5"/>
      <c r="L43" s="5"/>
      <c r="M43" s="5"/>
    </row>
    <row r="44" spans="1:13" ht="15.75">
      <c r="A44" s="22"/>
      <c r="B44" s="54"/>
      <c r="C44" s="20"/>
      <c r="D44" s="46"/>
      <c r="E44" s="47"/>
      <c r="F44" s="5"/>
      <c r="G44" s="5"/>
      <c r="H44" s="5"/>
      <c r="I44" s="5"/>
      <c r="J44" s="5"/>
      <c r="K44" s="5"/>
      <c r="L44" s="5"/>
      <c r="M44" s="5"/>
    </row>
    <row r="45" spans="1:13" ht="15.75">
      <c r="A45" s="48" t="s">
        <v>34</v>
      </c>
      <c r="B45" s="40">
        <f>+B10+B23+B37+B43</f>
        <v>35077.200000000004</v>
      </c>
      <c r="C45" s="40">
        <f>+C10+C23+C37+C43</f>
        <v>47300.200000000004</v>
      </c>
      <c r="D45" s="46">
        <f t="shared" si="0"/>
        <v>134.84599682984958</v>
      </c>
      <c r="E45" s="47">
        <f t="shared" si="1"/>
        <v>12223</v>
      </c>
      <c r="F45" s="5"/>
      <c r="G45" s="5"/>
      <c r="H45" s="5"/>
      <c r="I45" s="5"/>
      <c r="J45" s="5"/>
      <c r="K45" s="5"/>
      <c r="L45" s="5"/>
      <c r="M45" s="5"/>
    </row>
    <row r="46" spans="1:13" ht="15.75">
      <c r="A46" s="23" t="s">
        <v>35</v>
      </c>
      <c r="B46" s="20">
        <f>+B45-B37</f>
        <v>7954.300000000003</v>
      </c>
      <c r="C46" s="20">
        <f>+C45-C37</f>
        <v>10700.400000000001</v>
      </c>
      <c r="D46" s="59">
        <f t="shared" si="0"/>
        <v>134.52346529550053</v>
      </c>
      <c r="E46" s="60">
        <f t="shared" si="1"/>
        <v>2746.0999999999985</v>
      </c>
      <c r="F46" s="5"/>
      <c r="G46" s="5"/>
      <c r="H46" s="5"/>
      <c r="I46" s="5"/>
      <c r="J46" s="5"/>
      <c r="K46" s="5"/>
      <c r="L46" s="5"/>
      <c r="M46" s="5"/>
    </row>
    <row r="47" spans="1:13" ht="15.75">
      <c r="A47" s="23" t="s">
        <v>36</v>
      </c>
      <c r="B47" s="52">
        <f>+B46-B43</f>
        <v>2014.9000000000033</v>
      </c>
      <c r="C47" s="52">
        <f>+C46-C43</f>
        <v>4074.800000000001</v>
      </c>
      <c r="D47" s="59">
        <f t="shared" si="0"/>
        <v>202.233361457144</v>
      </c>
      <c r="E47" s="60">
        <f t="shared" si="1"/>
        <v>2059.899999999998</v>
      </c>
      <c r="F47" s="5"/>
      <c r="G47" s="5"/>
      <c r="H47" s="5"/>
      <c r="I47" s="5"/>
      <c r="J47" s="5"/>
      <c r="K47" s="5"/>
      <c r="L47" s="5"/>
      <c r="M47" s="5"/>
    </row>
    <row r="48" spans="1:5" ht="15.75">
      <c r="A48" s="4"/>
      <c r="B48" s="4"/>
      <c r="C48" s="4"/>
      <c r="D48" s="59"/>
      <c r="E48" s="60"/>
    </row>
    <row r="49" spans="1:5" ht="21" customHeight="1">
      <c r="A49" s="4"/>
      <c r="B49" s="4"/>
      <c r="C49" s="4"/>
      <c r="D49" s="59"/>
      <c r="E49" s="60"/>
    </row>
    <row r="50" spans="1:5" ht="15.75">
      <c r="A50" s="53" t="s">
        <v>37</v>
      </c>
      <c r="B50" s="17"/>
      <c r="C50" s="19"/>
      <c r="D50" s="59"/>
      <c r="E50" s="60"/>
    </row>
    <row r="51" spans="1:5" ht="15.75">
      <c r="A51" s="24" t="s">
        <v>38</v>
      </c>
      <c r="B51" s="34">
        <v>4449.4</v>
      </c>
      <c r="C51" s="41">
        <v>4961.9</v>
      </c>
      <c r="D51" s="59">
        <f t="shared" si="0"/>
        <v>111.51840697622151</v>
      </c>
      <c r="E51" s="60">
        <f t="shared" si="1"/>
        <v>512.5</v>
      </c>
    </row>
    <row r="52" spans="1:5" ht="34.5" customHeight="1">
      <c r="A52" s="38" t="s">
        <v>59</v>
      </c>
      <c r="B52" s="35">
        <v>188.4</v>
      </c>
      <c r="C52" s="42">
        <v>88.8</v>
      </c>
      <c r="D52" s="59">
        <f t="shared" si="0"/>
        <v>47.13375796178344</v>
      </c>
      <c r="E52" s="60">
        <f t="shared" si="1"/>
        <v>-99.60000000000001</v>
      </c>
    </row>
    <row r="53" spans="1:5" ht="15.75">
      <c r="A53" s="25" t="s">
        <v>39</v>
      </c>
      <c r="B53" s="35">
        <v>2845.2</v>
      </c>
      <c r="C53" s="42">
        <v>3945.6</v>
      </c>
      <c r="D53" s="59">
        <f t="shared" si="0"/>
        <v>138.6756642766765</v>
      </c>
      <c r="E53" s="60">
        <f t="shared" si="1"/>
        <v>1100.4</v>
      </c>
    </row>
    <row r="54" spans="1:5" ht="15.75">
      <c r="A54" s="25" t="s">
        <v>60</v>
      </c>
      <c r="B54" s="35"/>
      <c r="C54" s="42"/>
      <c r="D54" s="59"/>
      <c r="E54" s="60"/>
    </row>
    <row r="55" spans="1:5" ht="15.75">
      <c r="A55" s="25" t="s">
        <v>40</v>
      </c>
      <c r="B55" s="35">
        <v>13070.2</v>
      </c>
      <c r="C55" s="42">
        <v>17452.4</v>
      </c>
      <c r="D55" s="59">
        <f t="shared" si="0"/>
        <v>133.52817860476506</v>
      </c>
      <c r="E55" s="60">
        <f t="shared" si="1"/>
        <v>4382.200000000001</v>
      </c>
    </row>
    <row r="56" spans="1:5" ht="15.75" customHeight="1">
      <c r="A56" s="25" t="s">
        <v>41</v>
      </c>
      <c r="B56" s="35">
        <v>594.6</v>
      </c>
      <c r="C56" s="42">
        <v>643.6</v>
      </c>
      <c r="D56" s="59">
        <f t="shared" si="0"/>
        <v>108.24083417423478</v>
      </c>
      <c r="E56" s="60">
        <f t="shared" si="1"/>
        <v>49</v>
      </c>
    </row>
    <row r="57" spans="1:5" ht="15.75">
      <c r="A57" s="25" t="s">
        <v>42</v>
      </c>
      <c r="B57" s="35">
        <v>9232.8</v>
      </c>
      <c r="C57" s="42">
        <v>10695.3</v>
      </c>
      <c r="D57" s="59">
        <f t="shared" si="0"/>
        <v>115.84026514166882</v>
      </c>
      <c r="E57" s="60">
        <f t="shared" si="1"/>
        <v>1462.5</v>
      </c>
    </row>
    <row r="58" spans="1:5" ht="15.75">
      <c r="A58" s="25" t="s">
        <v>43</v>
      </c>
      <c r="B58" s="35">
        <v>130.4</v>
      </c>
      <c r="C58" s="42">
        <v>1683.9</v>
      </c>
      <c r="D58" s="59">
        <f t="shared" si="0"/>
        <v>1291.3343558282209</v>
      </c>
      <c r="E58" s="60">
        <f t="shared" si="1"/>
        <v>1553.5</v>
      </c>
    </row>
    <row r="59" spans="1:5" ht="15.75">
      <c r="A59" s="25" t="s">
        <v>44</v>
      </c>
      <c r="B59" s="35">
        <v>3470.3</v>
      </c>
      <c r="C59" s="42">
        <v>5122.5</v>
      </c>
      <c r="D59" s="59">
        <f t="shared" si="0"/>
        <v>147.6097167391868</v>
      </c>
      <c r="E59" s="60">
        <f t="shared" si="1"/>
        <v>1652.1999999999998</v>
      </c>
    </row>
    <row r="60" spans="1:5" ht="15.75">
      <c r="A60" s="44" t="s">
        <v>45</v>
      </c>
      <c r="B60" s="45">
        <f>SUM(B51:B59)</f>
        <v>33981.3</v>
      </c>
      <c r="C60" s="43">
        <f>SUM(C51:C59)</f>
        <v>44594</v>
      </c>
      <c r="D60" s="46">
        <f t="shared" si="0"/>
        <v>131.23100057973062</v>
      </c>
      <c r="E60" s="47">
        <f t="shared" si="1"/>
        <v>10612.699999999997</v>
      </c>
    </row>
    <row r="61" spans="1:5" ht="15.75">
      <c r="A61" s="33"/>
      <c r="B61" s="36"/>
      <c r="C61" s="27"/>
      <c r="D61" s="59"/>
      <c r="E61" s="60"/>
    </row>
    <row r="62" spans="1:5" ht="15.75">
      <c r="A62" s="30" t="s">
        <v>46</v>
      </c>
      <c r="B62" s="37">
        <f>+B45-B60</f>
        <v>1095.9000000000015</v>
      </c>
      <c r="C62" s="37">
        <f>+C45-C60</f>
        <v>2706.2000000000044</v>
      </c>
      <c r="D62" s="59">
        <f t="shared" si="0"/>
        <v>246.93858928734383</v>
      </c>
      <c r="E62" s="60">
        <f t="shared" si="1"/>
        <v>1610.300000000003</v>
      </c>
    </row>
    <row r="63" spans="1:5" ht="15.75">
      <c r="A63" s="30"/>
      <c r="B63" s="31"/>
      <c r="D63" s="31"/>
      <c r="E63" s="31"/>
    </row>
    <row r="64" spans="1:5" ht="15.75">
      <c r="A64" s="26"/>
      <c r="B64" s="26"/>
      <c r="C64" s="27"/>
      <c r="D64" s="28"/>
      <c r="E64" s="29"/>
    </row>
    <row r="65" spans="1:5" ht="15.75">
      <c r="A65" s="4" t="s">
        <v>47</v>
      </c>
      <c r="B65" s="4"/>
      <c r="C65" s="4"/>
      <c r="D65" s="28"/>
      <c r="E65" s="29"/>
    </row>
    <row r="66" spans="1:5" ht="15.75">
      <c r="A66" s="4" t="s">
        <v>48</v>
      </c>
      <c r="B66" s="4"/>
      <c r="C66" s="4" t="s">
        <v>49</v>
      </c>
      <c r="D66" s="28"/>
      <c r="E66" s="29"/>
    </row>
    <row r="67" spans="1:5" ht="15.75">
      <c r="A67" s="26"/>
      <c r="B67" s="26"/>
      <c r="C67" s="27"/>
      <c r="D67" s="28"/>
      <c r="E67" s="29"/>
    </row>
  </sheetData>
  <mergeCells count="1">
    <mergeCell ref="A2:D2"/>
  </mergeCells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7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абрамова</cp:lastModifiedBy>
  <cp:lastPrinted>2007-06-08T12:58:27Z</cp:lastPrinted>
  <dcterms:created xsi:type="dcterms:W3CDTF">2001-12-07T07:47:07Z</dcterms:created>
  <dcterms:modified xsi:type="dcterms:W3CDTF">2007-06-08T12:59:32Z</dcterms:modified>
  <cp:category/>
  <cp:version/>
  <cp:contentType/>
  <cp:contentStatus/>
  <cp:revision>1</cp:revision>
</cp:coreProperties>
</file>