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<sst xmlns="http://schemas.openxmlformats.org/spreadsheetml/2006/main" count="96" uniqueCount="42">
  <si>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</si>
  <si>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</si>
  <si>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</si>
  <si>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</si>
  <si>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</si>
  <si>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</si>
  <si>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</si>
  <si>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</si>
  <si>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</si>
  <si>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</si>
  <si>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</si>
  <si>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</si>
  <si>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</si>
  <si>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</si>
  <si>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</si>
  <si>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</si>
  <si>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</si>
  <si>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</si>
  <si>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</si>
  <si>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процент исполнения</t>
  </si>
  <si>
    <r>
      <t xml:space="preserve"> </t>
    </r>
    <r>
      <rPr>
        <sz val="12"/>
        <rFont val="TimesET"/>
        <family val="0"/>
      </rPr>
      <t xml:space="preserve">Большеалгашинское сельское поселение </t>
    </r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</si>
  <si>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</si>
  <si>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</si>
  <si>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</si>
  <si>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</si>
  <si>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</si>
  <si>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</si>
  <si>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</si>
  <si>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</si>
  <si>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</si>
  <si>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</si>
  <si>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</si>
  <si>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</si>
  <si>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Предоставление гражданам  субсидий на оплату жилого помещения и коммунальных услуг (код БК расходов 10-03-5050000-572-000)</t>
  </si>
  <si>
    <t>АНАЛИЗ</t>
  </si>
  <si>
    <t>исполнения бюджетов поселений Шумерлинского района  за 1 квартал 2007 в сравнении с 1 кварталом 2006 г.</t>
  </si>
  <si>
    <t>1 кв 2006</t>
  </si>
  <si>
    <t>1 кв 2007</t>
  </si>
  <si>
    <t>Налоговые доходы</t>
  </si>
  <si>
    <t>Неналоговые доходы</t>
  </si>
  <si>
    <t>1 кв 2007г. (норматив отчистения 50%)</t>
  </si>
  <si>
    <t>1 кв 2006г. (норматив отчистения 100%)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</si>
</sst>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12">
    <font>
      <sz val="10"/>
      <name val="Arial Cyr"/>
      <family val="0"/>
    </font>
    <font>
      <sz val="10"/>
      <name val="Arial"/>
      <family val="0"/>
    </font>
    <font>
      <sz val="16"/>
      <name val="Arial Cyr"/>
      <family val="2"/>
    </font>
    <font>
      <sz val="12"/>
      <name val="Arial Cyr"/>
      <family val="2"/>
    </font>
    <font>
      <sz val="12"/>
      <name val="TimesET"/>
      <family val="0"/>
    </font>
    <font>
      <sz val="12"/>
      <name val="Lucida Sans Unicode"/>
      <family val="0"/>
    </font>
    <font>
      <b/>
      <sz val="14"/>
      <name val="TimesET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17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3" xfId="0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164" fontId="9" fillId="0" borderId="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 applyProtection="1">
      <alignment horizontal="right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8"/>
  <sheetViews>
    <sheetView tabSelected="1" view="pageBreakPreview" zoomScale="75" zoomScaleNormal="50" zoomScaleSheetLayoutView="75" workbookViewId="0" topLeftCell="A7">
      <selection activeCell="A8" sqref="A8:B12"/>
    </sheetView>
  </sheetViews>
  <sheetFormatPr defaultColWidth="9.00390625" defaultRowHeight="12.75"/>
  <cols>
    <col min="1" max="1" width="5.25390625" style="1" customWidth="1"/>
    <col min="2" max="2" width="37.25390625" style="1" customWidth="1"/>
    <col min="3" max="3" width="14.75390625" style="1" customWidth="1"/>
    <col min="4" max="5" width="15.25390625" style="1" customWidth="1"/>
    <col min="6" max="23" width="13.00390625" style="1" customWidth="1"/>
    <col min="24" max="24" width="15.75390625" style="1" customWidth="1"/>
    <col min="25" max="32" width="13.00390625" style="1" customWidth="1"/>
    <col min="33" max="35" width="12.75390625" style="1" customWidth="1"/>
    <col min="36" max="36" width="13.375" style="1" customWidth="1"/>
    <col min="37" max="37" width="11.75390625" style="1" customWidth="1"/>
    <col min="38" max="38" width="13.25390625" style="1" customWidth="1"/>
    <col min="39" max="41" width="12.75390625" style="1" customWidth="1"/>
    <col min="42" max="44" width="15.75390625" style="1" customWidth="1"/>
    <col min="45" max="56" width="13.375" style="1" customWidth="1"/>
    <col min="57" max="16384" width="9.125" style="1" customWidth="1"/>
  </cols>
  <sheetData>
    <row r="1" spans="12:14" ht="12.75" customHeight="1">
      <c r="L1" s="33"/>
      <c r="M1" s="33"/>
      <c r="N1" s="33"/>
    </row>
    <row r="2" spans="12:14" ht="33" customHeight="1">
      <c r="L2" s="33"/>
      <c r="M2" s="33"/>
      <c r="N2" s="33"/>
    </row>
    <row r="4" spans="3:14" ht="20.25">
      <c r="C4" s="34" t="s">
        <v>34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3:14" ht="15" customHeight="1">
      <c r="C5" s="35" t="s">
        <v>35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7:10" ht="12.75" customHeight="1">
      <c r="G6" s="32"/>
      <c r="H6" s="32"/>
      <c r="I6" s="32"/>
      <c r="J6" s="32"/>
    </row>
    <row r="8" spans="1:56" s="3" customFormat="1" ht="12.75" customHeight="1">
      <c r="A8" s="36" t="s">
        <v>0</v>
      </c>
      <c r="B8" s="36"/>
      <c r="C8" s="36" t="s">
        <v>1</v>
      </c>
      <c r="D8" s="36"/>
      <c r="E8" s="36"/>
      <c r="F8" s="37" t="s">
        <v>2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9"/>
      <c r="AM8" s="2"/>
      <c r="AN8" s="2"/>
      <c r="AO8" s="2"/>
      <c r="AP8" s="36" t="s">
        <v>3</v>
      </c>
      <c r="AQ8" s="36"/>
      <c r="AR8" s="36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3" customFormat="1" ht="25.5" customHeight="1">
      <c r="A9" s="36"/>
      <c r="B9" s="36"/>
      <c r="C9" s="36"/>
      <c r="D9" s="36"/>
      <c r="E9" s="36"/>
      <c r="F9" s="40" t="s">
        <v>4</v>
      </c>
      <c r="G9" s="41"/>
      <c r="H9" s="42"/>
      <c r="I9" s="50" t="s">
        <v>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2"/>
      <c r="AE9" s="22"/>
      <c r="AF9" s="22"/>
      <c r="AG9" s="40" t="s">
        <v>6</v>
      </c>
      <c r="AH9" s="41"/>
      <c r="AI9" s="42"/>
      <c r="AJ9" s="37" t="s">
        <v>5</v>
      </c>
      <c r="AK9" s="38"/>
      <c r="AL9" s="39"/>
      <c r="AM9" s="36" t="s">
        <v>7</v>
      </c>
      <c r="AN9" s="36"/>
      <c r="AO9" s="36"/>
      <c r="AP9" s="36"/>
      <c r="AQ9" s="36"/>
      <c r="AR9" s="36"/>
      <c r="AS9" s="36" t="s">
        <v>5</v>
      </c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</row>
    <row r="10" spans="1:56" s="3" customFormat="1" ht="15" customHeight="1">
      <c r="A10" s="36"/>
      <c r="B10" s="36"/>
      <c r="C10" s="36"/>
      <c r="D10" s="36"/>
      <c r="E10" s="36"/>
      <c r="F10" s="48"/>
      <c r="G10" s="32"/>
      <c r="H10" s="49"/>
      <c r="I10" s="40" t="s">
        <v>8</v>
      </c>
      <c r="J10" s="41"/>
      <c r="K10" s="42"/>
      <c r="L10" s="40" t="s">
        <v>9</v>
      </c>
      <c r="M10" s="41"/>
      <c r="N10" s="42"/>
      <c r="O10" s="40" t="s">
        <v>10</v>
      </c>
      <c r="P10" s="41"/>
      <c r="Q10" s="42"/>
      <c r="R10" s="40" t="s">
        <v>11</v>
      </c>
      <c r="S10" s="41"/>
      <c r="T10" s="42"/>
      <c r="U10" s="21"/>
      <c r="V10" s="21"/>
      <c r="W10" s="21"/>
      <c r="X10" s="40" t="s">
        <v>12</v>
      </c>
      <c r="Y10" s="41"/>
      <c r="Z10" s="42"/>
      <c r="AA10" s="40" t="s">
        <v>13</v>
      </c>
      <c r="AB10" s="41"/>
      <c r="AC10" s="42"/>
      <c r="AD10" s="26" t="s">
        <v>39</v>
      </c>
      <c r="AE10" s="27"/>
      <c r="AF10" s="28"/>
      <c r="AG10" s="48"/>
      <c r="AH10" s="32"/>
      <c r="AI10" s="49"/>
      <c r="AJ10" s="40" t="s">
        <v>14</v>
      </c>
      <c r="AK10" s="41"/>
      <c r="AL10" s="42"/>
      <c r="AM10" s="36"/>
      <c r="AN10" s="36"/>
      <c r="AO10" s="36"/>
      <c r="AP10" s="36"/>
      <c r="AQ10" s="36"/>
      <c r="AR10" s="36"/>
      <c r="AS10" s="36" t="s">
        <v>15</v>
      </c>
      <c r="AT10" s="36"/>
      <c r="AU10" s="36"/>
      <c r="AV10" s="36" t="s">
        <v>16</v>
      </c>
      <c r="AW10" s="36"/>
      <c r="AX10" s="36"/>
      <c r="AY10" s="36" t="s">
        <v>16</v>
      </c>
      <c r="AZ10" s="36"/>
      <c r="BA10" s="36"/>
      <c r="BB10" s="46" t="s">
        <v>33</v>
      </c>
      <c r="BC10" s="36"/>
      <c r="BD10" s="36"/>
    </row>
    <row r="11" spans="1:56" s="3" customFormat="1" ht="95.25" customHeight="1">
      <c r="A11" s="36"/>
      <c r="B11" s="36"/>
      <c r="C11" s="36"/>
      <c r="D11" s="36"/>
      <c r="E11" s="36"/>
      <c r="F11" s="43"/>
      <c r="G11" s="44"/>
      <c r="H11" s="45"/>
      <c r="I11" s="43"/>
      <c r="J11" s="44"/>
      <c r="K11" s="45"/>
      <c r="L11" s="43"/>
      <c r="M11" s="44"/>
      <c r="N11" s="45"/>
      <c r="O11" s="43"/>
      <c r="P11" s="44"/>
      <c r="Q11" s="45"/>
      <c r="R11" s="43"/>
      <c r="S11" s="44"/>
      <c r="T11" s="45"/>
      <c r="U11" s="29" t="s">
        <v>38</v>
      </c>
      <c r="V11" s="30"/>
      <c r="W11" s="31"/>
      <c r="X11" s="43"/>
      <c r="Y11" s="44"/>
      <c r="Z11" s="45"/>
      <c r="AA11" s="43"/>
      <c r="AB11" s="44"/>
      <c r="AC11" s="45"/>
      <c r="AD11" s="29"/>
      <c r="AE11" s="30"/>
      <c r="AF11" s="31"/>
      <c r="AG11" s="43"/>
      <c r="AH11" s="44"/>
      <c r="AI11" s="45"/>
      <c r="AJ11" s="43"/>
      <c r="AK11" s="44"/>
      <c r="AL11" s="45"/>
      <c r="AM11" s="36"/>
      <c r="AN11" s="36"/>
      <c r="AO11" s="36"/>
      <c r="AP11" s="36"/>
      <c r="AQ11" s="36"/>
      <c r="AR11" s="36"/>
      <c r="AS11" s="36"/>
      <c r="AT11" s="36"/>
      <c r="AU11" s="36"/>
      <c r="AV11" s="36" t="s">
        <v>17</v>
      </c>
      <c r="AW11" s="36"/>
      <c r="AX11" s="36"/>
      <c r="AY11" s="36" t="s">
        <v>18</v>
      </c>
      <c r="AZ11" s="36"/>
      <c r="BA11" s="36"/>
      <c r="BB11" s="36"/>
      <c r="BC11" s="36"/>
      <c r="BD11" s="36"/>
    </row>
    <row r="12" spans="1:56" s="3" customFormat="1" ht="52.5" customHeight="1">
      <c r="A12" s="36"/>
      <c r="B12" s="36"/>
      <c r="C12" s="2" t="s">
        <v>36</v>
      </c>
      <c r="D12" s="2" t="s">
        <v>37</v>
      </c>
      <c r="E12" s="2" t="s">
        <v>19</v>
      </c>
      <c r="F12" s="2" t="s">
        <v>36</v>
      </c>
      <c r="G12" s="2" t="s">
        <v>37</v>
      </c>
      <c r="H12" s="2" t="s">
        <v>19</v>
      </c>
      <c r="I12" s="2" t="s">
        <v>36</v>
      </c>
      <c r="J12" s="2" t="s">
        <v>37</v>
      </c>
      <c r="K12" s="2" t="s">
        <v>19</v>
      </c>
      <c r="L12" s="2" t="s">
        <v>36</v>
      </c>
      <c r="M12" s="2" t="s">
        <v>37</v>
      </c>
      <c r="N12" s="2" t="s">
        <v>19</v>
      </c>
      <c r="O12" s="2" t="s">
        <v>36</v>
      </c>
      <c r="P12" s="2" t="s">
        <v>37</v>
      </c>
      <c r="Q12" s="2" t="s">
        <v>19</v>
      </c>
      <c r="R12" s="2" t="s">
        <v>36</v>
      </c>
      <c r="S12" s="2" t="s">
        <v>37</v>
      </c>
      <c r="T12" s="2" t="s">
        <v>19</v>
      </c>
      <c r="U12" s="2" t="s">
        <v>36</v>
      </c>
      <c r="V12" s="2" t="s">
        <v>37</v>
      </c>
      <c r="W12" s="2" t="s">
        <v>19</v>
      </c>
      <c r="X12" s="2" t="s">
        <v>41</v>
      </c>
      <c r="Y12" s="2" t="s">
        <v>40</v>
      </c>
      <c r="Z12" s="2" t="s">
        <v>19</v>
      </c>
      <c r="AA12" s="2" t="s">
        <v>36</v>
      </c>
      <c r="AB12" s="2" t="s">
        <v>37</v>
      </c>
      <c r="AC12" s="2" t="s">
        <v>19</v>
      </c>
      <c r="AD12" s="2" t="s">
        <v>36</v>
      </c>
      <c r="AE12" s="2" t="s">
        <v>37</v>
      </c>
      <c r="AF12" s="2" t="s">
        <v>19</v>
      </c>
      <c r="AG12" s="2" t="s">
        <v>36</v>
      </c>
      <c r="AH12" s="2" t="s">
        <v>37</v>
      </c>
      <c r="AI12" s="2" t="s">
        <v>19</v>
      </c>
      <c r="AJ12" s="2" t="s">
        <v>36</v>
      </c>
      <c r="AK12" s="2" t="s">
        <v>37</v>
      </c>
      <c r="AL12" s="2" t="s">
        <v>19</v>
      </c>
      <c r="AM12" s="2" t="s">
        <v>36</v>
      </c>
      <c r="AN12" s="2" t="s">
        <v>37</v>
      </c>
      <c r="AO12" s="2" t="s">
        <v>19</v>
      </c>
      <c r="AP12" s="2" t="s">
        <v>36</v>
      </c>
      <c r="AQ12" s="2" t="s">
        <v>37</v>
      </c>
      <c r="AR12" s="2" t="s">
        <v>19</v>
      </c>
      <c r="AS12" s="2" t="s">
        <v>36</v>
      </c>
      <c r="AT12" s="2" t="s">
        <v>37</v>
      </c>
      <c r="AU12" s="2" t="s">
        <v>19</v>
      </c>
      <c r="AV12" s="2" t="s">
        <v>36</v>
      </c>
      <c r="AW12" s="2" t="s">
        <v>37</v>
      </c>
      <c r="AX12" s="2" t="s">
        <v>19</v>
      </c>
      <c r="AY12" s="2" t="s">
        <v>36</v>
      </c>
      <c r="AZ12" s="2" t="s">
        <v>37</v>
      </c>
      <c r="BA12" s="2" t="s">
        <v>19</v>
      </c>
      <c r="BB12" s="2" t="s">
        <v>36</v>
      </c>
      <c r="BC12" s="2" t="s">
        <v>37</v>
      </c>
      <c r="BD12" s="2" t="s">
        <v>19</v>
      </c>
    </row>
    <row r="13" spans="1:56" s="3" customFormat="1" ht="12.75">
      <c r="A13" s="46">
        <v>1</v>
      </c>
      <c r="B13" s="46"/>
      <c r="C13" s="2">
        <v>2</v>
      </c>
      <c r="D13" s="2">
        <v>3</v>
      </c>
      <c r="E13" s="4">
        <v>4</v>
      </c>
      <c r="F13" s="2">
        <v>5</v>
      </c>
      <c r="G13" s="2">
        <v>6</v>
      </c>
      <c r="H13" s="4">
        <v>7</v>
      </c>
      <c r="I13" s="4">
        <v>8</v>
      </c>
      <c r="J13" s="4">
        <v>9</v>
      </c>
      <c r="K13" s="4">
        <v>10</v>
      </c>
      <c r="L13" s="4">
        <v>11</v>
      </c>
      <c r="M13" s="4">
        <v>12</v>
      </c>
      <c r="N13" s="4">
        <v>13</v>
      </c>
      <c r="O13" s="4">
        <v>14</v>
      </c>
      <c r="P13" s="4">
        <v>15</v>
      </c>
      <c r="Q13" s="4">
        <v>16</v>
      </c>
      <c r="R13" s="4">
        <v>17</v>
      </c>
      <c r="S13" s="4">
        <v>18</v>
      </c>
      <c r="T13" s="4">
        <v>19</v>
      </c>
      <c r="U13" s="4"/>
      <c r="V13" s="4"/>
      <c r="W13" s="4"/>
      <c r="X13" s="4">
        <v>20</v>
      </c>
      <c r="Y13" s="4">
        <v>21</v>
      </c>
      <c r="Z13" s="4">
        <v>22</v>
      </c>
      <c r="AA13" s="4">
        <v>26</v>
      </c>
      <c r="AB13" s="4">
        <v>27</v>
      </c>
      <c r="AC13" s="4">
        <v>28</v>
      </c>
      <c r="AD13" s="4"/>
      <c r="AE13" s="4"/>
      <c r="AF13" s="4"/>
      <c r="AG13" s="2">
        <v>32</v>
      </c>
      <c r="AH13" s="2">
        <v>33</v>
      </c>
      <c r="AI13" s="2">
        <v>34</v>
      </c>
      <c r="AJ13" s="2">
        <v>35</v>
      </c>
      <c r="AK13" s="2">
        <v>36</v>
      </c>
      <c r="AL13" s="2">
        <v>37</v>
      </c>
      <c r="AM13" s="2">
        <v>38</v>
      </c>
      <c r="AN13" s="2">
        <v>39</v>
      </c>
      <c r="AO13" s="2">
        <v>40</v>
      </c>
      <c r="AP13" s="2">
        <v>41</v>
      </c>
      <c r="AQ13" s="2">
        <v>42</v>
      </c>
      <c r="AR13" s="4">
        <v>43</v>
      </c>
      <c r="AS13" s="2">
        <v>44</v>
      </c>
      <c r="AT13" s="2">
        <v>45</v>
      </c>
      <c r="AU13" s="2">
        <v>46</v>
      </c>
      <c r="AV13" s="2">
        <v>47</v>
      </c>
      <c r="AW13" s="2">
        <v>48</v>
      </c>
      <c r="AX13" s="2">
        <v>49</v>
      </c>
      <c r="AY13" s="2">
        <v>50</v>
      </c>
      <c r="AZ13" s="2">
        <v>54</v>
      </c>
      <c r="BA13" s="2">
        <v>52</v>
      </c>
      <c r="BB13" s="2">
        <v>53</v>
      </c>
      <c r="BC13" s="2">
        <v>54</v>
      </c>
      <c r="BD13" s="2">
        <v>55</v>
      </c>
    </row>
    <row r="14" spans="1:56" ht="32.25">
      <c r="A14" s="5">
        <v>1</v>
      </c>
      <c r="B14" s="6" t="s">
        <v>20</v>
      </c>
      <c r="C14" s="19">
        <f aca="true" t="shared" si="0" ref="C14:C24">+F14+AG14+AM14</f>
        <v>152</v>
      </c>
      <c r="D14" s="19">
        <f aca="true" t="shared" si="1" ref="D14:D24">+G14+AH14+AN14</f>
        <v>271.3</v>
      </c>
      <c r="E14" s="19">
        <f>D14/C14*100</f>
        <v>178.48684210526315</v>
      </c>
      <c r="F14" s="16">
        <f>+I14+L14+O14+R14+X14+AA14</f>
        <v>62.8</v>
      </c>
      <c r="G14" s="16">
        <f aca="true" t="shared" si="2" ref="G14:G24">+J14+M14+P14+S14+Y14+AB14</f>
        <v>67.3</v>
      </c>
      <c r="H14" s="19">
        <f>G14/F14*100</f>
        <v>107.16560509554141</v>
      </c>
      <c r="I14" s="8">
        <v>2.7</v>
      </c>
      <c r="J14" s="16">
        <v>17.4</v>
      </c>
      <c r="K14" s="19">
        <f aca="true" t="shared" si="3" ref="K14:K24">J14/I14*100</f>
        <v>644.4444444444443</v>
      </c>
      <c r="L14" s="8"/>
      <c r="M14" s="16"/>
      <c r="N14" s="19" t="e">
        <f aca="true" t="shared" si="4" ref="N14:N24">M14/L14*100</f>
        <v>#DIV/0!</v>
      </c>
      <c r="O14" s="8">
        <v>0.3</v>
      </c>
      <c r="P14" s="16">
        <v>1.7</v>
      </c>
      <c r="Q14" s="19">
        <f aca="true" t="shared" si="5" ref="Q14:Q24">P14/O14*100</f>
        <v>566.6666666666667</v>
      </c>
      <c r="R14" s="8"/>
      <c r="S14" s="16">
        <v>0.3</v>
      </c>
      <c r="T14" s="19" t="e">
        <f aca="true" t="shared" si="6" ref="T14:T24">S14/R14*100</f>
        <v>#DIV/0!</v>
      </c>
      <c r="U14" s="23">
        <f>+I14+L14+O14+R14</f>
        <v>3</v>
      </c>
      <c r="V14" s="23">
        <f>+J14+M14+P14+S14</f>
        <v>19.4</v>
      </c>
      <c r="W14" s="19">
        <f>V14/U14*100</f>
        <v>646.6666666666666</v>
      </c>
      <c r="X14" s="8">
        <v>59.8</v>
      </c>
      <c r="Y14" s="16">
        <v>46.4</v>
      </c>
      <c r="Z14" s="19">
        <f aca="true" t="shared" si="7" ref="Z14:Z38">Y14/X14*100</f>
        <v>77.59197324414716</v>
      </c>
      <c r="AA14" s="8"/>
      <c r="AB14" s="16">
        <v>1.5</v>
      </c>
      <c r="AC14" s="19" t="e">
        <f aca="true" t="shared" si="8" ref="AC14:AC38">AB14/AA14*100</f>
        <v>#DIV/0!</v>
      </c>
      <c r="AD14" s="23">
        <f>+X14+AA14</f>
        <v>59.8</v>
      </c>
      <c r="AE14" s="23">
        <f>+Y14+AB14</f>
        <v>47.9</v>
      </c>
      <c r="AF14" s="19">
        <f>AE14/AD14*100</f>
        <v>80.10033444816054</v>
      </c>
      <c r="AG14" s="8">
        <v>82.5</v>
      </c>
      <c r="AH14" s="16">
        <v>195.7</v>
      </c>
      <c r="AI14" s="19">
        <f aca="true" t="shared" si="9" ref="AI14:AI38">AH14/AG14*100</f>
        <v>237.21212121212122</v>
      </c>
      <c r="AJ14" s="9"/>
      <c r="AK14" s="17">
        <v>15.2</v>
      </c>
      <c r="AL14" s="19" t="e">
        <f aca="true" t="shared" si="10" ref="AL14:AL38">AK14/AJ14*100</f>
        <v>#DIV/0!</v>
      </c>
      <c r="AM14" s="8">
        <v>6.7</v>
      </c>
      <c r="AN14" s="18">
        <v>8.3</v>
      </c>
      <c r="AO14" s="19">
        <f aca="true" t="shared" si="11" ref="AO14:AO38">AN14/AM14*100</f>
        <v>123.88059701492537</v>
      </c>
      <c r="AP14" s="13">
        <v>148.3</v>
      </c>
      <c r="AQ14" s="18">
        <v>265.2</v>
      </c>
      <c r="AR14" s="19">
        <f aca="true" t="shared" si="12" ref="AR14:AR38">AQ14/AP14*100</f>
        <v>178.82670262980443</v>
      </c>
      <c r="AS14" s="13">
        <v>22.8</v>
      </c>
      <c r="AT14" s="18">
        <v>86.2</v>
      </c>
      <c r="AU14" s="19">
        <f aca="true" t="shared" si="13" ref="AU14:AU38">AT14/AS14*100</f>
        <v>378.0701754385965</v>
      </c>
      <c r="AV14" s="13">
        <v>21.4</v>
      </c>
      <c r="AW14" s="18">
        <v>56.1</v>
      </c>
      <c r="AX14" s="19">
        <f aca="true" t="shared" si="14" ref="AX14:AX38">AW14/AV14*100</f>
        <v>262.14953271028037</v>
      </c>
      <c r="AY14" s="13">
        <v>0.4</v>
      </c>
      <c r="AZ14" s="18">
        <v>21.9</v>
      </c>
      <c r="BA14" s="19">
        <f aca="true" t="shared" si="15" ref="BA14:BA38">AZ14/AY14*100</f>
        <v>5474.999999999999</v>
      </c>
      <c r="BB14" s="13"/>
      <c r="BC14" s="20">
        <v>6.7</v>
      </c>
      <c r="BD14" s="19"/>
    </row>
    <row r="15" spans="1:56" ht="15.75">
      <c r="A15" s="5">
        <v>2</v>
      </c>
      <c r="B15" s="10" t="s">
        <v>21</v>
      </c>
      <c r="C15" s="19">
        <f t="shared" si="0"/>
        <v>157.79999999999998</v>
      </c>
      <c r="D15" s="19">
        <f t="shared" si="1"/>
        <v>250.4</v>
      </c>
      <c r="E15" s="19">
        <f aca="true" t="shared" si="16" ref="E15:E24">D15/C15*100</f>
        <v>158.68187579214197</v>
      </c>
      <c r="F15" s="16">
        <f aca="true" t="shared" si="17" ref="F15:F24">+I15+L15+O15+R15+X15+AA15</f>
        <v>14.200000000000001</v>
      </c>
      <c r="G15" s="16">
        <f t="shared" si="2"/>
        <v>21.4</v>
      </c>
      <c r="H15" s="19">
        <f aca="true" t="shared" si="18" ref="H15:H24">G15/F15*100</f>
        <v>150.70422535211264</v>
      </c>
      <c r="I15" s="8">
        <v>13.4</v>
      </c>
      <c r="J15" s="16">
        <v>15.7</v>
      </c>
      <c r="K15" s="19">
        <f t="shared" si="3"/>
        <v>117.16417910447761</v>
      </c>
      <c r="L15" s="8"/>
      <c r="M15" s="16"/>
      <c r="N15" s="19" t="e">
        <f t="shared" si="4"/>
        <v>#DIV/0!</v>
      </c>
      <c r="O15" s="8">
        <v>0.5</v>
      </c>
      <c r="P15" s="16">
        <v>4.1</v>
      </c>
      <c r="Q15" s="19">
        <f t="shared" si="5"/>
        <v>819.9999999999999</v>
      </c>
      <c r="R15" s="8"/>
      <c r="S15" s="16">
        <v>0.5</v>
      </c>
      <c r="T15" s="19" t="e">
        <f t="shared" si="6"/>
        <v>#DIV/0!</v>
      </c>
      <c r="U15" s="23">
        <f aca="true" t="shared" si="19" ref="U15:U24">+I15+L15+O15+R15</f>
        <v>13.9</v>
      </c>
      <c r="V15" s="23">
        <f aca="true" t="shared" si="20" ref="V15:V24">+J15+M15+P15+S15</f>
        <v>20.299999999999997</v>
      </c>
      <c r="W15" s="19">
        <f aca="true" t="shared" si="21" ref="W15:W24">V15/U15*100</f>
        <v>146.04316546762587</v>
      </c>
      <c r="X15" s="8">
        <v>0.3</v>
      </c>
      <c r="Y15" s="16">
        <v>1.1</v>
      </c>
      <c r="Z15" s="19">
        <f t="shared" si="7"/>
        <v>366.6666666666667</v>
      </c>
      <c r="AA15" s="8"/>
      <c r="AB15" s="16"/>
      <c r="AC15" s="19" t="e">
        <f t="shared" si="8"/>
        <v>#DIV/0!</v>
      </c>
      <c r="AD15" s="23">
        <f aca="true" t="shared" si="22" ref="AD15:AD24">+X15+AA15</f>
        <v>0.3</v>
      </c>
      <c r="AE15" s="23">
        <f aca="true" t="shared" si="23" ref="AE15:AE24">+Y15+AB15</f>
        <v>1.1</v>
      </c>
      <c r="AF15" s="19">
        <f aca="true" t="shared" si="24" ref="AF15:AF24">AE15/AD15*100</f>
        <v>366.6666666666667</v>
      </c>
      <c r="AG15" s="8">
        <v>139</v>
      </c>
      <c r="AH15" s="16">
        <v>209.1</v>
      </c>
      <c r="AI15" s="19">
        <f t="shared" si="9"/>
        <v>150.43165467625897</v>
      </c>
      <c r="AJ15" s="9"/>
      <c r="AK15" s="17">
        <v>14.7</v>
      </c>
      <c r="AL15" s="19" t="e">
        <f t="shared" si="10"/>
        <v>#DIV/0!</v>
      </c>
      <c r="AM15" s="8">
        <v>4.6</v>
      </c>
      <c r="AN15" s="18">
        <v>19.9</v>
      </c>
      <c r="AO15" s="19">
        <f t="shared" si="11"/>
        <v>432.60869565217394</v>
      </c>
      <c r="AP15" s="13">
        <v>135.9</v>
      </c>
      <c r="AQ15" s="18">
        <v>244.8</v>
      </c>
      <c r="AR15" s="19">
        <f t="shared" si="12"/>
        <v>180.13245033112582</v>
      </c>
      <c r="AS15" s="13">
        <v>35.5</v>
      </c>
      <c r="AT15" s="18">
        <v>42.1</v>
      </c>
      <c r="AU15" s="19">
        <f t="shared" si="13"/>
        <v>118.59154929577464</v>
      </c>
      <c r="AV15" s="13">
        <v>35.2</v>
      </c>
      <c r="AW15" s="18">
        <v>37.8</v>
      </c>
      <c r="AX15" s="19">
        <f t="shared" si="14"/>
        <v>107.38636363636363</v>
      </c>
      <c r="AY15" s="13">
        <v>0.2</v>
      </c>
      <c r="AZ15" s="18">
        <v>0.5</v>
      </c>
      <c r="BA15" s="19">
        <f t="shared" si="15"/>
        <v>250</v>
      </c>
      <c r="BB15" s="13">
        <v>0</v>
      </c>
      <c r="BC15" s="20">
        <v>4.8</v>
      </c>
      <c r="BD15" s="19"/>
    </row>
    <row r="16" spans="1:56" ht="13.5" customHeight="1">
      <c r="A16" s="5">
        <v>3</v>
      </c>
      <c r="B16" s="10" t="s">
        <v>22</v>
      </c>
      <c r="C16" s="19">
        <f t="shared" si="0"/>
        <v>251.9</v>
      </c>
      <c r="D16" s="19">
        <f t="shared" si="1"/>
        <v>358.2</v>
      </c>
      <c r="E16" s="19">
        <f t="shared" si="16"/>
        <v>142.19928543072646</v>
      </c>
      <c r="F16" s="16">
        <f t="shared" si="17"/>
        <v>9.1</v>
      </c>
      <c r="G16" s="16">
        <f t="shared" si="2"/>
        <v>27.000000000000004</v>
      </c>
      <c r="H16" s="19">
        <f t="shared" si="18"/>
        <v>296.70329670329676</v>
      </c>
      <c r="I16" s="8">
        <v>7.1</v>
      </c>
      <c r="J16" s="16">
        <v>11.8</v>
      </c>
      <c r="K16" s="19">
        <f t="shared" si="3"/>
        <v>166.19718309859158</v>
      </c>
      <c r="L16" s="8"/>
      <c r="M16" s="16"/>
      <c r="N16" s="19" t="e">
        <f t="shared" si="4"/>
        <v>#DIV/0!</v>
      </c>
      <c r="O16" s="8">
        <v>1.9</v>
      </c>
      <c r="P16" s="16">
        <v>10.9</v>
      </c>
      <c r="Q16" s="19">
        <f t="shared" si="5"/>
        <v>573.6842105263158</v>
      </c>
      <c r="R16" s="8">
        <v>0.1</v>
      </c>
      <c r="S16" s="16">
        <v>0.2</v>
      </c>
      <c r="T16" s="19">
        <f t="shared" si="6"/>
        <v>200</v>
      </c>
      <c r="U16" s="23">
        <f t="shared" si="19"/>
        <v>9.1</v>
      </c>
      <c r="V16" s="23">
        <f t="shared" si="20"/>
        <v>22.900000000000002</v>
      </c>
      <c r="W16" s="19">
        <f t="shared" si="21"/>
        <v>251.64835164835168</v>
      </c>
      <c r="X16" s="8"/>
      <c r="Y16" s="16">
        <v>2.3</v>
      </c>
      <c r="Z16" s="19" t="e">
        <f t="shared" si="7"/>
        <v>#DIV/0!</v>
      </c>
      <c r="AA16" s="8"/>
      <c r="AB16" s="16">
        <v>1.8</v>
      </c>
      <c r="AC16" s="19" t="e">
        <f t="shared" si="8"/>
        <v>#DIV/0!</v>
      </c>
      <c r="AD16" s="23">
        <f t="shared" si="22"/>
        <v>0</v>
      </c>
      <c r="AE16" s="23">
        <f t="shared" si="23"/>
        <v>4.1</v>
      </c>
      <c r="AF16" s="19" t="e">
        <f t="shared" si="24"/>
        <v>#DIV/0!</v>
      </c>
      <c r="AG16" s="8">
        <v>209.9</v>
      </c>
      <c r="AH16" s="16">
        <v>324.5</v>
      </c>
      <c r="AI16" s="19">
        <f t="shared" si="9"/>
        <v>154.5974273463554</v>
      </c>
      <c r="AJ16" s="9"/>
      <c r="AK16" s="17">
        <v>51.2</v>
      </c>
      <c r="AL16" s="19" t="e">
        <f t="shared" si="10"/>
        <v>#DIV/0!</v>
      </c>
      <c r="AM16" s="8">
        <v>32.9</v>
      </c>
      <c r="AN16" s="18">
        <v>6.7</v>
      </c>
      <c r="AO16" s="19">
        <f t="shared" si="11"/>
        <v>20.364741641337385</v>
      </c>
      <c r="AP16" s="13">
        <v>192.8</v>
      </c>
      <c r="AQ16" s="18">
        <v>388.4</v>
      </c>
      <c r="AR16" s="19">
        <f t="shared" si="12"/>
        <v>201.45228215767634</v>
      </c>
      <c r="AS16" s="13">
        <v>104</v>
      </c>
      <c r="AT16" s="18">
        <v>141.4</v>
      </c>
      <c r="AU16" s="19">
        <f t="shared" si="13"/>
        <v>135.96153846153845</v>
      </c>
      <c r="AV16" s="13">
        <v>71.4</v>
      </c>
      <c r="AW16" s="18">
        <v>87.3</v>
      </c>
      <c r="AX16" s="19">
        <f t="shared" si="14"/>
        <v>122.2689075630252</v>
      </c>
      <c r="AY16" s="13">
        <v>31.4</v>
      </c>
      <c r="AZ16" s="18">
        <v>18.7</v>
      </c>
      <c r="BA16" s="19">
        <f t="shared" si="15"/>
        <v>59.554140127388536</v>
      </c>
      <c r="BB16" s="13">
        <v>3.7</v>
      </c>
      <c r="BC16" s="20">
        <v>32.5</v>
      </c>
      <c r="BD16" s="19">
        <f aca="true" t="shared" si="25" ref="BD16:BD38">BC16/BB16*100</f>
        <v>878.3783783783784</v>
      </c>
    </row>
    <row r="17" spans="1:56" ht="31.5">
      <c r="A17" s="5">
        <v>4</v>
      </c>
      <c r="B17" s="10" t="s">
        <v>23</v>
      </c>
      <c r="C17" s="19">
        <f t="shared" si="0"/>
        <v>228.5</v>
      </c>
      <c r="D17" s="19">
        <f t="shared" si="1"/>
        <v>283.29999999999995</v>
      </c>
      <c r="E17" s="19">
        <f t="shared" si="16"/>
        <v>123.98249452954046</v>
      </c>
      <c r="F17" s="16">
        <f t="shared" si="17"/>
        <v>35.9</v>
      </c>
      <c r="G17" s="16">
        <f t="shared" si="2"/>
        <v>28.7</v>
      </c>
      <c r="H17" s="19">
        <f t="shared" si="18"/>
        <v>79.94428969359332</v>
      </c>
      <c r="I17" s="8">
        <v>32.9</v>
      </c>
      <c r="J17" s="16">
        <v>27.5</v>
      </c>
      <c r="K17" s="19">
        <f t="shared" si="3"/>
        <v>83.58662613981764</v>
      </c>
      <c r="L17" s="8"/>
      <c r="M17" s="16"/>
      <c r="N17" s="19" t="e">
        <f t="shared" si="4"/>
        <v>#DIV/0!</v>
      </c>
      <c r="O17" s="8">
        <v>3</v>
      </c>
      <c r="P17" s="16">
        <v>0.7</v>
      </c>
      <c r="Q17" s="19">
        <f t="shared" si="5"/>
        <v>23.333333333333332</v>
      </c>
      <c r="R17" s="8"/>
      <c r="S17" s="16">
        <v>0.3</v>
      </c>
      <c r="T17" s="19" t="e">
        <f t="shared" si="6"/>
        <v>#DIV/0!</v>
      </c>
      <c r="U17" s="23">
        <f t="shared" si="19"/>
        <v>35.9</v>
      </c>
      <c r="V17" s="23">
        <f t="shared" si="20"/>
        <v>28.5</v>
      </c>
      <c r="W17" s="19">
        <f t="shared" si="21"/>
        <v>79.38718662952647</v>
      </c>
      <c r="X17" s="8"/>
      <c r="Y17" s="16">
        <v>0.2</v>
      </c>
      <c r="Z17" s="19" t="e">
        <f t="shared" si="7"/>
        <v>#DIV/0!</v>
      </c>
      <c r="AA17" s="8"/>
      <c r="AB17" s="16"/>
      <c r="AC17" s="19" t="e">
        <f t="shared" si="8"/>
        <v>#DIV/0!</v>
      </c>
      <c r="AD17" s="23">
        <f t="shared" si="22"/>
        <v>0</v>
      </c>
      <c r="AE17" s="23">
        <f t="shared" si="23"/>
        <v>0.2</v>
      </c>
      <c r="AF17" s="19" t="e">
        <f t="shared" si="24"/>
        <v>#DIV/0!</v>
      </c>
      <c r="AG17" s="8">
        <v>191.5</v>
      </c>
      <c r="AH17" s="16">
        <v>249.7</v>
      </c>
      <c r="AI17" s="19">
        <f t="shared" si="9"/>
        <v>130.3916449086162</v>
      </c>
      <c r="AJ17" s="9"/>
      <c r="AK17" s="17">
        <v>18</v>
      </c>
      <c r="AL17" s="19" t="e">
        <f t="shared" si="10"/>
        <v>#DIV/0!</v>
      </c>
      <c r="AM17" s="8">
        <v>1.1</v>
      </c>
      <c r="AN17" s="18">
        <v>4.9</v>
      </c>
      <c r="AO17" s="19">
        <f t="shared" si="11"/>
        <v>445.45454545454544</v>
      </c>
      <c r="AP17" s="13">
        <v>197.7</v>
      </c>
      <c r="AQ17" s="18">
        <v>282.7</v>
      </c>
      <c r="AR17" s="19">
        <f t="shared" si="12"/>
        <v>142.9944360141629</v>
      </c>
      <c r="AS17" s="13">
        <v>43.3</v>
      </c>
      <c r="AT17" s="18">
        <v>88.1</v>
      </c>
      <c r="AU17" s="19">
        <f t="shared" si="13"/>
        <v>203.46420323325637</v>
      </c>
      <c r="AV17" s="13">
        <v>35</v>
      </c>
      <c r="AW17" s="18">
        <v>63.7</v>
      </c>
      <c r="AX17" s="19">
        <f t="shared" si="14"/>
        <v>182</v>
      </c>
      <c r="AY17" s="13">
        <v>7.8</v>
      </c>
      <c r="AZ17" s="18">
        <v>1.4</v>
      </c>
      <c r="BA17" s="19">
        <f t="shared" si="15"/>
        <v>17.94871794871795</v>
      </c>
      <c r="BB17" s="13">
        <v>0.7</v>
      </c>
      <c r="BC17" s="20">
        <v>7.1</v>
      </c>
      <c r="BD17" s="19">
        <f t="shared" si="25"/>
        <v>1014.2857142857142</v>
      </c>
    </row>
    <row r="18" spans="1:56" ht="31.5">
      <c r="A18" s="5">
        <v>5</v>
      </c>
      <c r="B18" s="10" t="s">
        <v>24</v>
      </c>
      <c r="C18" s="19">
        <f t="shared" si="0"/>
        <v>171.4</v>
      </c>
      <c r="D18" s="19">
        <f t="shared" si="1"/>
        <v>378.29999999999995</v>
      </c>
      <c r="E18" s="19">
        <f t="shared" si="16"/>
        <v>220.71178529754957</v>
      </c>
      <c r="F18" s="16">
        <f t="shared" si="17"/>
        <v>13.000000000000002</v>
      </c>
      <c r="G18" s="16">
        <f t="shared" si="2"/>
        <v>28.900000000000002</v>
      </c>
      <c r="H18" s="19">
        <f t="shared" si="18"/>
        <v>222.30769230769226</v>
      </c>
      <c r="I18" s="8">
        <v>8.3</v>
      </c>
      <c r="J18" s="16">
        <v>18.5</v>
      </c>
      <c r="K18" s="19">
        <f t="shared" si="3"/>
        <v>222.89156626506022</v>
      </c>
      <c r="L18" s="8"/>
      <c r="M18" s="16">
        <v>0.1</v>
      </c>
      <c r="N18" s="19" t="e">
        <f t="shared" si="4"/>
        <v>#DIV/0!</v>
      </c>
      <c r="O18" s="8">
        <v>2.3</v>
      </c>
      <c r="P18" s="16">
        <v>4.8</v>
      </c>
      <c r="Q18" s="19">
        <f t="shared" si="5"/>
        <v>208.69565217391303</v>
      </c>
      <c r="R18" s="8">
        <v>1</v>
      </c>
      <c r="S18" s="16">
        <v>1</v>
      </c>
      <c r="T18" s="19">
        <f t="shared" si="6"/>
        <v>100</v>
      </c>
      <c r="U18" s="23">
        <f t="shared" si="19"/>
        <v>11.600000000000001</v>
      </c>
      <c r="V18" s="23">
        <f t="shared" si="20"/>
        <v>24.400000000000002</v>
      </c>
      <c r="W18" s="19">
        <f t="shared" si="21"/>
        <v>210.3448275862069</v>
      </c>
      <c r="X18" s="8">
        <v>1.4</v>
      </c>
      <c r="Y18" s="16">
        <v>2.2</v>
      </c>
      <c r="Z18" s="19">
        <f t="shared" si="7"/>
        <v>157.14285714285717</v>
      </c>
      <c r="AA18" s="8"/>
      <c r="AB18" s="16">
        <v>2.3</v>
      </c>
      <c r="AC18" s="19" t="e">
        <f t="shared" si="8"/>
        <v>#DIV/0!</v>
      </c>
      <c r="AD18" s="23">
        <f t="shared" si="22"/>
        <v>1.4</v>
      </c>
      <c r="AE18" s="23">
        <f t="shared" si="23"/>
        <v>4.5</v>
      </c>
      <c r="AF18" s="19">
        <f t="shared" si="24"/>
        <v>321.42857142857144</v>
      </c>
      <c r="AG18" s="8">
        <v>155.1</v>
      </c>
      <c r="AH18" s="16">
        <v>345.5</v>
      </c>
      <c r="AI18" s="19">
        <f t="shared" si="9"/>
        <v>222.75950999355257</v>
      </c>
      <c r="AJ18" s="9"/>
      <c r="AK18" s="17">
        <v>26.1</v>
      </c>
      <c r="AL18" s="19" t="e">
        <f t="shared" si="10"/>
        <v>#DIV/0!</v>
      </c>
      <c r="AM18" s="8">
        <v>3.3</v>
      </c>
      <c r="AN18" s="18">
        <v>3.9</v>
      </c>
      <c r="AO18" s="19">
        <f t="shared" si="11"/>
        <v>118.18181818181819</v>
      </c>
      <c r="AP18" s="13">
        <v>139.5</v>
      </c>
      <c r="AQ18" s="18">
        <v>373.9</v>
      </c>
      <c r="AR18" s="19">
        <f t="shared" si="12"/>
        <v>268.02867383512546</v>
      </c>
      <c r="AS18" s="13">
        <v>53</v>
      </c>
      <c r="AT18" s="18">
        <v>92.8</v>
      </c>
      <c r="AU18" s="19">
        <f t="shared" si="13"/>
        <v>175.0943396226415</v>
      </c>
      <c r="AV18" s="13">
        <v>45.3</v>
      </c>
      <c r="AW18" s="18">
        <v>72.1</v>
      </c>
      <c r="AX18" s="19">
        <f t="shared" si="14"/>
        <v>159.16114790286974</v>
      </c>
      <c r="AY18" s="13">
        <v>7.5</v>
      </c>
      <c r="AZ18" s="18">
        <v>5.4</v>
      </c>
      <c r="BA18" s="19">
        <f t="shared" si="15"/>
        <v>72.00000000000001</v>
      </c>
      <c r="BB18" s="13">
        <v>0</v>
      </c>
      <c r="BC18" s="20">
        <v>26.5</v>
      </c>
      <c r="BD18" s="19"/>
    </row>
    <row r="19" spans="1:56" ht="31.5">
      <c r="A19" s="5">
        <v>6</v>
      </c>
      <c r="B19" s="10" t="s">
        <v>25</v>
      </c>
      <c r="C19" s="19">
        <f t="shared" si="0"/>
        <v>161.4</v>
      </c>
      <c r="D19" s="19">
        <f t="shared" si="1"/>
        <v>324.59999999999997</v>
      </c>
      <c r="E19" s="19">
        <f t="shared" si="16"/>
        <v>201.1152416356877</v>
      </c>
      <c r="F19" s="16">
        <f t="shared" si="17"/>
        <v>7.5</v>
      </c>
      <c r="G19" s="16">
        <f t="shared" si="2"/>
        <v>33.400000000000006</v>
      </c>
      <c r="H19" s="19">
        <f t="shared" si="18"/>
        <v>445.3333333333334</v>
      </c>
      <c r="I19" s="8">
        <v>5.5</v>
      </c>
      <c r="J19" s="16">
        <v>10.3</v>
      </c>
      <c r="K19" s="19">
        <f t="shared" si="3"/>
        <v>187.27272727272728</v>
      </c>
      <c r="L19" s="8"/>
      <c r="M19" s="16"/>
      <c r="N19" s="19" t="e">
        <f t="shared" si="4"/>
        <v>#DIV/0!</v>
      </c>
      <c r="O19" s="8"/>
      <c r="P19" s="16">
        <v>1.3</v>
      </c>
      <c r="Q19" s="19" t="e">
        <f t="shared" si="5"/>
        <v>#DIV/0!</v>
      </c>
      <c r="R19" s="8"/>
      <c r="S19" s="16">
        <v>20.3</v>
      </c>
      <c r="T19" s="19" t="e">
        <f t="shared" si="6"/>
        <v>#DIV/0!</v>
      </c>
      <c r="U19" s="23">
        <f t="shared" si="19"/>
        <v>5.5</v>
      </c>
      <c r="V19" s="23">
        <f t="shared" si="20"/>
        <v>31.900000000000002</v>
      </c>
      <c r="W19" s="19">
        <f t="shared" si="21"/>
        <v>580.0000000000001</v>
      </c>
      <c r="X19" s="8">
        <v>2</v>
      </c>
      <c r="Y19" s="16">
        <v>1.5</v>
      </c>
      <c r="Z19" s="19">
        <f t="shared" si="7"/>
        <v>75</v>
      </c>
      <c r="AA19" s="8"/>
      <c r="AB19" s="16"/>
      <c r="AC19" s="19" t="e">
        <f t="shared" si="8"/>
        <v>#DIV/0!</v>
      </c>
      <c r="AD19" s="23">
        <f t="shared" si="22"/>
        <v>2</v>
      </c>
      <c r="AE19" s="23">
        <f t="shared" si="23"/>
        <v>1.5</v>
      </c>
      <c r="AF19" s="19">
        <f t="shared" si="24"/>
        <v>75</v>
      </c>
      <c r="AG19" s="8">
        <v>137.6</v>
      </c>
      <c r="AH19" s="16">
        <v>283.5</v>
      </c>
      <c r="AI19" s="19">
        <f t="shared" si="9"/>
        <v>206.03197674418604</v>
      </c>
      <c r="AJ19" s="9"/>
      <c r="AK19" s="17">
        <v>60.1</v>
      </c>
      <c r="AL19" s="19" t="e">
        <f t="shared" si="10"/>
        <v>#DIV/0!</v>
      </c>
      <c r="AM19" s="8">
        <v>16.3</v>
      </c>
      <c r="AN19" s="18">
        <v>7.7</v>
      </c>
      <c r="AO19" s="19">
        <f t="shared" si="11"/>
        <v>47.239263803680984</v>
      </c>
      <c r="AP19" s="13">
        <v>139.2</v>
      </c>
      <c r="AQ19" s="18">
        <v>306.6</v>
      </c>
      <c r="AR19" s="19">
        <f t="shared" si="12"/>
        <v>220.2586206896552</v>
      </c>
      <c r="AS19" s="13">
        <v>48.1</v>
      </c>
      <c r="AT19" s="18">
        <v>70.4</v>
      </c>
      <c r="AU19" s="19">
        <f t="shared" si="13"/>
        <v>146.36174636174638</v>
      </c>
      <c r="AV19" s="13">
        <v>41.7</v>
      </c>
      <c r="AW19" s="18">
        <v>44.5</v>
      </c>
      <c r="AX19" s="19">
        <f t="shared" si="14"/>
        <v>106.71462829736211</v>
      </c>
      <c r="AY19" s="13">
        <v>0.6</v>
      </c>
      <c r="AZ19" s="18">
        <v>12.7</v>
      </c>
      <c r="BA19" s="19">
        <f t="shared" si="15"/>
        <v>2116.666666666667</v>
      </c>
      <c r="BB19" s="13">
        <v>12.4</v>
      </c>
      <c r="BC19" s="20">
        <v>60.2</v>
      </c>
      <c r="BD19" s="19">
        <f t="shared" si="25"/>
        <v>485.4838709677419</v>
      </c>
    </row>
    <row r="20" spans="1:56" ht="15.75">
      <c r="A20" s="5">
        <v>7</v>
      </c>
      <c r="B20" s="10" t="s">
        <v>26</v>
      </c>
      <c r="C20" s="19">
        <f t="shared" si="0"/>
        <v>179.99999999999997</v>
      </c>
      <c r="D20" s="19">
        <f t="shared" si="1"/>
        <v>372.4</v>
      </c>
      <c r="E20" s="19">
        <f t="shared" si="16"/>
        <v>206.8888888888889</v>
      </c>
      <c r="F20" s="16">
        <f t="shared" si="17"/>
        <v>48.099999999999994</v>
      </c>
      <c r="G20" s="16">
        <f t="shared" si="2"/>
        <v>159.1</v>
      </c>
      <c r="H20" s="19">
        <f t="shared" si="18"/>
        <v>330.7692307692308</v>
      </c>
      <c r="I20" s="8">
        <v>19.4</v>
      </c>
      <c r="J20" s="16">
        <v>30.2</v>
      </c>
      <c r="K20" s="19">
        <f t="shared" si="3"/>
        <v>155.6701030927835</v>
      </c>
      <c r="L20" s="8"/>
      <c r="M20" s="16"/>
      <c r="N20" s="19" t="e">
        <f t="shared" si="4"/>
        <v>#DIV/0!</v>
      </c>
      <c r="O20" s="8">
        <v>1.5</v>
      </c>
      <c r="P20" s="16">
        <v>7.6</v>
      </c>
      <c r="Q20" s="19">
        <f t="shared" si="5"/>
        <v>506.66666666666663</v>
      </c>
      <c r="R20" s="8"/>
      <c r="S20" s="16">
        <v>32.4</v>
      </c>
      <c r="T20" s="19" t="e">
        <f t="shared" si="6"/>
        <v>#DIV/0!</v>
      </c>
      <c r="U20" s="23">
        <f t="shared" si="19"/>
        <v>20.9</v>
      </c>
      <c r="V20" s="23">
        <f t="shared" si="20"/>
        <v>70.19999999999999</v>
      </c>
      <c r="W20" s="19">
        <f t="shared" si="21"/>
        <v>335.8851674641148</v>
      </c>
      <c r="X20" s="8">
        <v>27.2</v>
      </c>
      <c r="Y20" s="16">
        <v>84.4</v>
      </c>
      <c r="Z20" s="19">
        <f t="shared" si="7"/>
        <v>310.29411764705884</v>
      </c>
      <c r="AA20" s="8"/>
      <c r="AB20" s="16">
        <v>4.5</v>
      </c>
      <c r="AC20" s="19" t="e">
        <f t="shared" si="8"/>
        <v>#DIV/0!</v>
      </c>
      <c r="AD20" s="23">
        <f t="shared" si="22"/>
        <v>27.2</v>
      </c>
      <c r="AE20" s="23">
        <f t="shared" si="23"/>
        <v>88.9</v>
      </c>
      <c r="AF20" s="19">
        <f t="shared" si="24"/>
        <v>326.8382352941177</v>
      </c>
      <c r="AG20" s="8">
        <v>128.2</v>
      </c>
      <c r="AH20" s="16">
        <v>212.2</v>
      </c>
      <c r="AI20" s="19">
        <f t="shared" si="9"/>
        <v>165.5226209048362</v>
      </c>
      <c r="AJ20" s="9"/>
      <c r="AK20" s="17">
        <v>37.6</v>
      </c>
      <c r="AL20" s="19" t="e">
        <f t="shared" si="10"/>
        <v>#DIV/0!</v>
      </c>
      <c r="AM20" s="8">
        <v>3.7</v>
      </c>
      <c r="AN20" s="18">
        <v>1.1</v>
      </c>
      <c r="AO20" s="19">
        <f t="shared" si="11"/>
        <v>29.72972972972973</v>
      </c>
      <c r="AP20" s="13">
        <v>148.4</v>
      </c>
      <c r="AQ20" s="18">
        <v>366.6</v>
      </c>
      <c r="AR20" s="19">
        <f t="shared" si="12"/>
        <v>247.03504043126685</v>
      </c>
      <c r="AS20" s="13">
        <v>67.4</v>
      </c>
      <c r="AT20" s="18">
        <v>106</v>
      </c>
      <c r="AU20" s="19">
        <f t="shared" si="13"/>
        <v>157.2700296735905</v>
      </c>
      <c r="AV20" s="13">
        <v>59.2</v>
      </c>
      <c r="AW20" s="18">
        <v>70.9</v>
      </c>
      <c r="AX20" s="19">
        <f t="shared" si="14"/>
        <v>119.76351351351352</v>
      </c>
      <c r="AY20" s="13">
        <v>8.2</v>
      </c>
      <c r="AZ20" s="18">
        <v>33.7</v>
      </c>
      <c r="BA20" s="19">
        <f t="shared" si="15"/>
        <v>410.97560975609764</v>
      </c>
      <c r="BB20" s="13">
        <v>5.7</v>
      </c>
      <c r="BC20" s="20">
        <v>37.9</v>
      </c>
      <c r="BD20" s="19">
        <f t="shared" si="25"/>
        <v>664.9122807017544</v>
      </c>
    </row>
    <row r="21" spans="1:56" ht="15.75">
      <c r="A21" s="5">
        <v>8</v>
      </c>
      <c r="B21" s="10" t="s">
        <v>27</v>
      </c>
      <c r="C21" s="19">
        <f t="shared" si="0"/>
        <v>193.70000000000002</v>
      </c>
      <c r="D21" s="19">
        <f t="shared" si="1"/>
        <v>375.8</v>
      </c>
      <c r="E21" s="19">
        <f t="shared" si="16"/>
        <v>194.01135776974704</v>
      </c>
      <c r="F21" s="16">
        <f t="shared" si="17"/>
        <v>6.6</v>
      </c>
      <c r="G21" s="16">
        <f t="shared" si="2"/>
        <v>10.299999999999999</v>
      </c>
      <c r="H21" s="19">
        <f t="shared" si="18"/>
        <v>156.06060606060606</v>
      </c>
      <c r="I21" s="8">
        <v>4.4</v>
      </c>
      <c r="J21" s="16">
        <v>6.5</v>
      </c>
      <c r="K21" s="19">
        <f t="shared" si="3"/>
        <v>147.72727272727272</v>
      </c>
      <c r="L21" s="8"/>
      <c r="M21" s="16"/>
      <c r="N21" s="19" t="e">
        <f t="shared" si="4"/>
        <v>#DIV/0!</v>
      </c>
      <c r="O21" s="8">
        <v>1.1</v>
      </c>
      <c r="P21" s="16">
        <v>1.9</v>
      </c>
      <c r="Q21" s="19">
        <f t="shared" si="5"/>
        <v>172.72727272727272</v>
      </c>
      <c r="R21" s="8"/>
      <c r="S21" s="16">
        <v>0.1</v>
      </c>
      <c r="T21" s="19" t="e">
        <f t="shared" si="6"/>
        <v>#DIV/0!</v>
      </c>
      <c r="U21" s="23">
        <f t="shared" si="19"/>
        <v>5.5</v>
      </c>
      <c r="V21" s="23">
        <f t="shared" si="20"/>
        <v>8.5</v>
      </c>
      <c r="W21" s="19">
        <f t="shared" si="21"/>
        <v>154.54545454545453</v>
      </c>
      <c r="X21" s="8">
        <v>1.1</v>
      </c>
      <c r="Y21" s="16">
        <v>0.1</v>
      </c>
      <c r="Z21" s="19">
        <f t="shared" si="7"/>
        <v>9.090909090909092</v>
      </c>
      <c r="AA21" s="8"/>
      <c r="AB21" s="16">
        <v>1.7</v>
      </c>
      <c r="AC21" s="19" t="e">
        <f t="shared" si="8"/>
        <v>#DIV/0!</v>
      </c>
      <c r="AD21" s="23">
        <f t="shared" si="22"/>
        <v>1.1</v>
      </c>
      <c r="AE21" s="23">
        <f t="shared" si="23"/>
        <v>1.8</v>
      </c>
      <c r="AF21" s="19">
        <f t="shared" si="24"/>
        <v>163.63636363636363</v>
      </c>
      <c r="AG21" s="8">
        <v>179.3</v>
      </c>
      <c r="AH21" s="16">
        <v>318.4</v>
      </c>
      <c r="AI21" s="19">
        <f t="shared" si="9"/>
        <v>177.5794757389849</v>
      </c>
      <c r="AJ21" s="9"/>
      <c r="AK21" s="17">
        <v>34.4</v>
      </c>
      <c r="AL21" s="19" t="e">
        <f t="shared" si="10"/>
        <v>#DIV/0!</v>
      </c>
      <c r="AM21" s="8">
        <v>7.8</v>
      </c>
      <c r="AN21" s="18">
        <v>47.1</v>
      </c>
      <c r="AO21" s="19">
        <f t="shared" si="11"/>
        <v>603.8461538461539</v>
      </c>
      <c r="AP21" s="13">
        <v>154</v>
      </c>
      <c r="AQ21" s="18">
        <v>349.3</v>
      </c>
      <c r="AR21" s="19">
        <f t="shared" si="12"/>
        <v>226.8181818181818</v>
      </c>
      <c r="AS21" s="13">
        <v>82</v>
      </c>
      <c r="AT21" s="18">
        <v>84.6</v>
      </c>
      <c r="AU21" s="19">
        <f t="shared" si="13"/>
        <v>103.17073170731707</v>
      </c>
      <c r="AV21" s="13">
        <v>72.2</v>
      </c>
      <c r="AW21" s="18">
        <v>50.3</v>
      </c>
      <c r="AX21" s="19">
        <f t="shared" si="14"/>
        <v>69.66759002770083</v>
      </c>
      <c r="AY21" s="13">
        <v>10</v>
      </c>
      <c r="AZ21" s="18">
        <v>25.8</v>
      </c>
      <c r="BA21" s="19">
        <f t="shared" si="15"/>
        <v>258</v>
      </c>
      <c r="BB21" s="13">
        <v>1.4</v>
      </c>
      <c r="BC21" s="20">
        <v>22</v>
      </c>
      <c r="BD21" s="19">
        <f t="shared" si="25"/>
        <v>1571.4285714285716</v>
      </c>
    </row>
    <row r="22" spans="1:56" ht="15.75">
      <c r="A22" s="5">
        <v>9</v>
      </c>
      <c r="B22" s="10" t="s">
        <v>28</v>
      </c>
      <c r="C22" s="19">
        <f t="shared" si="0"/>
        <v>197.09999999999997</v>
      </c>
      <c r="D22" s="19">
        <f t="shared" si="1"/>
        <v>372.09999999999997</v>
      </c>
      <c r="E22" s="19">
        <f t="shared" si="16"/>
        <v>188.78741755454084</v>
      </c>
      <c r="F22" s="16">
        <f t="shared" si="17"/>
        <v>10.200000000000001</v>
      </c>
      <c r="G22" s="16">
        <f t="shared" si="2"/>
        <v>43.2</v>
      </c>
      <c r="H22" s="19">
        <f t="shared" si="18"/>
        <v>423.5294117647059</v>
      </c>
      <c r="I22" s="8">
        <v>8.4</v>
      </c>
      <c r="J22" s="16">
        <v>17.8</v>
      </c>
      <c r="K22" s="19">
        <f t="shared" si="3"/>
        <v>211.9047619047619</v>
      </c>
      <c r="L22" s="8"/>
      <c r="M22" s="16"/>
      <c r="N22" s="19" t="e">
        <f t="shared" si="4"/>
        <v>#DIV/0!</v>
      </c>
      <c r="O22" s="8">
        <v>1.8</v>
      </c>
      <c r="P22" s="16">
        <v>1</v>
      </c>
      <c r="Q22" s="19">
        <f t="shared" si="5"/>
        <v>55.55555555555556</v>
      </c>
      <c r="R22" s="8"/>
      <c r="S22" s="16">
        <v>23.4</v>
      </c>
      <c r="T22" s="19" t="e">
        <f t="shared" si="6"/>
        <v>#DIV/0!</v>
      </c>
      <c r="U22" s="23">
        <f t="shared" si="19"/>
        <v>10.200000000000001</v>
      </c>
      <c r="V22" s="23">
        <f t="shared" si="20"/>
        <v>42.2</v>
      </c>
      <c r="W22" s="19">
        <f t="shared" si="21"/>
        <v>413.7254901960784</v>
      </c>
      <c r="X22" s="8"/>
      <c r="Y22" s="16">
        <v>1</v>
      </c>
      <c r="Z22" s="19" t="e">
        <f t="shared" si="7"/>
        <v>#DIV/0!</v>
      </c>
      <c r="AA22" s="8"/>
      <c r="AB22" s="16"/>
      <c r="AC22" s="19" t="e">
        <f t="shared" si="8"/>
        <v>#DIV/0!</v>
      </c>
      <c r="AD22" s="23">
        <f t="shared" si="22"/>
        <v>0</v>
      </c>
      <c r="AE22" s="23">
        <f t="shared" si="23"/>
        <v>1</v>
      </c>
      <c r="AF22" s="19" t="e">
        <f t="shared" si="24"/>
        <v>#DIV/0!</v>
      </c>
      <c r="AG22" s="8">
        <v>181.7</v>
      </c>
      <c r="AH22" s="16">
        <v>315.5</v>
      </c>
      <c r="AI22" s="19">
        <f t="shared" si="9"/>
        <v>173.63786461199783</v>
      </c>
      <c r="AJ22" s="9"/>
      <c r="AK22" s="17">
        <v>43.3</v>
      </c>
      <c r="AL22" s="19" t="e">
        <f t="shared" si="10"/>
        <v>#DIV/0!</v>
      </c>
      <c r="AM22" s="8">
        <v>5.2</v>
      </c>
      <c r="AN22" s="18">
        <v>13.4</v>
      </c>
      <c r="AO22" s="19">
        <f t="shared" si="11"/>
        <v>257.69230769230774</v>
      </c>
      <c r="AP22" s="13">
        <v>166.7</v>
      </c>
      <c r="AQ22" s="18">
        <v>324.8</v>
      </c>
      <c r="AR22" s="19">
        <f t="shared" si="12"/>
        <v>194.8410317936413</v>
      </c>
      <c r="AS22" s="13">
        <v>95</v>
      </c>
      <c r="AT22" s="18">
        <v>118.9</v>
      </c>
      <c r="AU22" s="19">
        <f t="shared" si="13"/>
        <v>125.15789473684211</v>
      </c>
      <c r="AV22" s="13">
        <v>76.3</v>
      </c>
      <c r="AW22" s="18">
        <v>61.6</v>
      </c>
      <c r="AX22" s="19">
        <f t="shared" si="14"/>
        <v>80.73394495412845</v>
      </c>
      <c r="AY22" s="13">
        <v>18.2</v>
      </c>
      <c r="AZ22" s="18">
        <v>6.3</v>
      </c>
      <c r="BA22" s="19">
        <f t="shared" si="15"/>
        <v>34.61538461538461</v>
      </c>
      <c r="BB22" s="13">
        <v>1.1</v>
      </c>
      <c r="BC22" s="20">
        <v>42.2</v>
      </c>
      <c r="BD22" s="19">
        <f t="shared" si="25"/>
        <v>3836.363636363636</v>
      </c>
    </row>
    <row r="23" spans="1:56" ht="15.75">
      <c r="A23" s="5">
        <v>10</v>
      </c>
      <c r="B23" s="10" t="s">
        <v>29</v>
      </c>
      <c r="C23" s="19">
        <f t="shared" si="0"/>
        <v>206.79999999999998</v>
      </c>
      <c r="D23" s="19">
        <f t="shared" si="1"/>
        <v>300.09999999999997</v>
      </c>
      <c r="E23" s="19">
        <f t="shared" si="16"/>
        <v>145.11605415860737</v>
      </c>
      <c r="F23" s="16">
        <f t="shared" si="17"/>
        <v>30.7</v>
      </c>
      <c r="G23" s="16">
        <f t="shared" si="2"/>
        <v>111.4</v>
      </c>
      <c r="H23" s="19">
        <f t="shared" si="18"/>
        <v>362.8664495114007</v>
      </c>
      <c r="I23" s="8">
        <v>22.7</v>
      </c>
      <c r="J23" s="16">
        <v>70.9</v>
      </c>
      <c r="K23" s="19">
        <f t="shared" si="3"/>
        <v>312.3348017621146</v>
      </c>
      <c r="L23" s="8"/>
      <c r="M23" s="16"/>
      <c r="N23" s="19" t="e">
        <f t="shared" si="4"/>
        <v>#DIV/0!</v>
      </c>
      <c r="O23" s="8">
        <v>4.5</v>
      </c>
      <c r="P23" s="16">
        <v>1.2</v>
      </c>
      <c r="Q23" s="19">
        <f t="shared" si="5"/>
        <v>26.666666666666668</v>
      </c>
      <c r="R23" s="8">
        <v>0.5</v>
      </c>
      <c r="S23" s="16">
        <v>14.6</v>
      </c>
      <c r="T23" s="19">
        <f t="shared" si="6"/>
        <v>2920</v>
      </c>
      <c r="U23" s="23">
        <f t="shared" si="19"/>
        <v>27.7</v>
      </c>
      <c r="V23" s="23">
        <f t="shared" si="20"/>
        <v>86.7</v>
      </c>
      <c r="W23" s="19">
        <f t="shared" si="21"/>
        <v>312.99638989169677</v>
      </c>
      <c r="X23" s="8">
        <v>3</v>
      </c>
      <c r="Y23" s="16">
        <v>24</v>
      </c>
      <c r="Z23" s="19">
        <f t="shared" si="7"/>
        <v>800</v>
      </c>
      <c r="AA23" s="8"/>
      <c r="AB23" s="16">
        <v>0.7</v>
      </c>
      <c r="AC23" s="19" t="e">
        <f t="shared" si="8"/>
        <v>#DIV/0!</v>
      </c>
      <c r="AD23" s="23">
        <f t="shared" si="22"/>
        <v>3</v>
      </c>
      <c r="AE23" s="23">
        <f t="shared" si="23"/>
        <v>24.7</v>
      </c>
      <c r="AF23" s="19">
        <f t="shared" si="24"/>
        <v>823.3333333333333</v>
      </c>
      <c r="AG23" s="8">
        <v>138.2</v>
      </c>
      <c r="AH23" s="16">
        <v>165</v>
      </c>
      <c r="AI23" s="19">
        <f t="shared" si="9"/>
        <v>119.39218523878439</v>
      </c>
      <c r="AJ23" s="9"/>
      <c r="AK23" s="17">
        <v>26.3</v>
      </c>
      <c r="AL23" s="19" t="e">
        <f t="shared" si="10"/>
        <v>#DIV/0!</v>
      </c>
      <c r="AM23" s="8">
        <v>37.9</v>
      </c>
      <c r="AN23" s="18">
        <v>23.7</v>
      </c>
      <c r="AO23" s="19">
        <f t="shared" si="11"/>
        <v>62.532981530343015</v>
      </c>
      <c r="AP23" s="13">
        <v>188.5</v>
      </c>
      <c r="AQ23" s="18">
        <v>262.3</v>
      </c>
      <c r="AR23" s="19">
        <f t="shared" si="12"/>
        <v>139.15119363395226</v>
      </c>
      <c r="AS23" s="13">
        <v>41.5</v>
      </c>
      <c r="AT23" s="18">
        <v>71.1</v>
      </c>
      <c r="AU23" s="19">
        <f t="shared" si="13"/>
        <v>171.32530120481925</v>
      </c>
      <c r="AV23" s="13">
        <v>22.8</v>
      </c>
      <c r="AW23" s="18">
        <v>42.9</v>
      </c>
      <c r="AX23" s="19">
        <f t="shared" si="14"/>
        <v>188.1578947368421</v>
      </c>
      <c r="AY23" s="13">
        <v>8.2</v>
      </c>
      <c r="AZ23" s="18">
        <v>8.17</v>
      </c>
      <c r="BA23" s="19">
        <f t="shared" si="15"/>
        <v>99.63414634146342</v>
      </c>
      <c r="BB23" s="13">
        <v>2.3</v>
      </c>
      <c r="BC23" s="20">
        <v>21.1</v>
      </c>
      <c r="BD23" s="19">
        <f t="shared" si="25"/>
        <v>917.3913043478261</v>
      </c>
    </row>
    <row r="24" spans="1:56" ht="16.5" customHeight="1">
      <c r="A24" s="5">
        <v>11</v>
      </c>
      <c r="B24" s="10" t="s">
        <v>30</v>
      </c>
      <c r="C24" s="19">
        <f t="shared" si="0"/>
        <v>266.8</v>
      </c>
      <c r="D24" s="19">
        <f t="shared" si="1"/>
        <v>378</v>
      </c>
      <c r="E24" s="19">
        <f t="shared" si="16"/>
        <v>141.6791604197901</v>
      </c>
      <c r="F24" s="16">
        <f t="shared" si="17"/>
        <v>12.8</v>
      </c>
      <c r="G24" s="16">
        <f t="shared" si="2"/>
        <v>41.1</v>
      </c>
      <c r="H24" s="19">
        <f t="shared" si="18"/>
        <v>321.09375</v>
      </c>
      <c r="I24" s="8">
        <v>6.4</v>
      </c>
      <c r="J24" s="16">
        <v>13.4</v>
      </c>
      <c r="K24" s="19">
        <f t="shared" si="3"/>
        <v>209.375</v>
      </c>
      <c r="L24" s="8"/>
      <c r="M24" s="16"/>
      <c r="N24" s="19" t="e">
        <f t="shared" si="4"/>
        <v>#DIV/0!</v>
      </c>
      <c r="O24" s="8">
        <v>2</v>
      </c>
      <c r="P24" s="16">
        <v>3</v>
      </c>
      <c r="Q24" s="19">
        <f t="shared" si="5"/>
        <v>150</v>
      </c>
      <c r="R24" s="8">
        <v>0.4</v>
      </c>
      <c r="S24" s="16">
        <v>16.5</v>
      </c>
      <c r="T24" s="19">
        <f t="shared" si="6"/>
        <v>4125</v>
      </c>
      <c r="U24" s="23">
        <f t="shared" si="19"/>
        <v>8.8</v>
      </c>
      <c r="V24" s="23">
        <f t="shared" si="20"/>
        <v>32.9</v>
      </c>
      <c r="W24" s="19">
        <f t="shared" si="21"/>
        <v>373.8636363636363</v>
      </c>
      <c r="X24" s="8">
        <v>4</v>
      </c>
      <c r="Y24" s="16">
        <v>2.5</v>
      </c>
      <c r="Z24" s="19">
        <f t="shared" si="7"/>
        <v>62.5</v>
      </c>
      <c r="AA24" s="8"/>
      <c r="AB24" s="16">
        <v>5.7</v>
      </c>
      <c r="AC24" s="19" t="e">
        <f t="shared" si="8"/>
        <v>#DIV/0!</v>
      </c>
      <c r="AD24" s="23">
        <f t="shared" si="22"/>
        <v>4</v>
      </c>
      <c r="AE24" s="23">
        <f t="shared" si="23"/>
        <v>8.2</v>
      </c>
      <c r="AF24" s="19">
        <f t="shared" si="24"/>
        <v>204.99999999999997</v>
      </c>
      <c r="AG24" s="8">
        <v>250</v>
      </c>
      <c r="AH24" s="16">
        <v>318.5</v>
      </c>
      <c r="AI24" s="19">
        <f t="shared" si="9"/>
        <v>127.4</v>
      </c>
      <c r="AJ24" s="9"/>
      <c r="AK24" s="17">
        <v>56.1</v>
      </c>
      <c r="AL24" s="19" t="e">
        <f t="shared" si="10"/>
        <v>#DIV/0!</v>
      </c>
      <c r="AM24" s="8">
        <v>4</v>
      </c>
      <c r="AN24" s="18">
        <v>18.4</v>
      </c>
      <c r="AO24" s="19">
        <f t="shared" si="11"/>
        <v>459.99999999999994</v>
      </c>
      <c r="AP24" s="13">
        <v>182.4</v>
      </c>
      <c r="AQ24" s="18">
        <v>371.7</v>
      </c>
      <c r="AR24" s="19">
        <f t="shared" si="12"/>
        <v>203.78289473684208</v>
      </c>
      <c r="AS24" s="13">
        <v>85.8</v>
      </c>
      <c r="AT24" s="18">
        <v>140.9</v>
      </c>
      <c r="AU24" s="19">
        <f t="shared" si="13"/>
        <v>164.21911421911423</v>
      </c>
      <c r="AV24" s="13">
        <v>40</v>
      </c>
      <c r="AW24" s="18">
        <v>52.4</v>
      </c>
      <c r="AX24" s="19">
        <f t="shared" si="14"/>
        <v>131</v>
      </c>
      <c r="AY24" s="13">
        <v>45.7</v>
      </c>
      <c r="AZ24" s="18">
        <v>68</v>
      </c>
      <c r="BA24" s="19">
        <f t="shared" si="15"/>
        <v>148.7964989059081</v>
      </c>
      <c r="BB24" s="13">
        <v>3.7</v>
      </c>
      <c r="BC24" s="20">
        <v>37.1</v>
      </c>
      <c r="BD24" s="19">
        <f t="shared" si="25"/>
        <v>1002.7027027027026</v>
      </c>
    </row>
    <row r="25" spans="1:56" ht="94.5" customHeight="1" hidden="1">
      <c r="A25" s="5">
        <v>12</v>
      </c>
      <c r="B25" s="6"/>
      <c r="C25" s="19"/>
      <c r="D25" s="7">
        <f aca="true" t="shared" si="26" ref="D25:D37">G25+AH25+AN25</f>
        <v>0</v>
      </c>
      <c r="E25" s="7" t="e">
        <f aca="true" t="shared" si="27" ref="E25:E37">D25/C25*100</f>
        <v>#DIV/0!</v>
      </c>
      <c r="F25" s="15"/>
      <c r="G25" s="14"/>
      <c r="H25" s="7" t="e">
        <f aca="true" t="shared" si="28" ref="H25:H38">G25/F25*100</f>
        <v>#DIV/0!</v>
      </c>
      <c r="I25" s="8"/>
      <c r="J25" s="8"/>
      <c r="K25" s="7" t="e">
        <f aca="true" t="shared" si="29" ref="K25:K38">J25/I25*100</f>
        <v>#DIV/0!</v>
      </c>
      <c r="L25" s="8"/>
      <c r="M25" s="8"/>
      <c r="N25" s="7" t="e">
        <f aca="true" t="shared" si="30" ref="N25:N38">M25/L25*100</f>
        <v>#DIV/0!</v>
      </c>
      <c r="O25" s="8"/>
      <c r="P25" s="8"/>
      <c r="Q25" s="7" t="e">
        <f aca="true" t="shared" si="31" ref="Q25:Q38">P25/O25*100</f>
        <v>#DIV/0!</v>
      </c>
      <c r="R25" s="8"/>
      <c r="S25" s="8"/>
      <c r="T25" s="7" t="e">
        <f aca="true" t="shared" si="32" ref="T25:T38">S25/R25*100</f>
        <v>#DIV/0!</v>
      </c>
      <c r="U25" s="7"/>
      <c r="V25" s="7"/>
      <c r="W25" s="7"/>
      <c r="X25" s="8"/>
      <c r="Y25" s="8"/>
      <c r="Z25" s="19" t="e">
        <f t="shared" si="7"/>
        <v>#DIV/0!</v>
      </c>
      <c r="AA25" s="8"/>
      <c r="AB25" s="8"/>
      <c r="AC25" s="19" t="e">
        <f t="shared" si="8"/>
        <v>#DIV/0!</v>
      </c>
      <c r="AD25" s="23"/>
      <c r="AE25" s="23"/>
      <c r="AF25" s="23"/>
      <c r="AG25" s="8"/>
      <c r="AH25" s="8"/>
      <c r="AI25" s="19" t="e">
        <f t="shared" si="9"/>
        <v>#DIV/0!</v>
      </c>
      <c r="AJ25" s="9"/>
      <c r="AK25" s="9"/>
      <c r="AL25" s="19" t="e">
        <f t="shared" si="10"/>
        <v>#DIV/0!</v>
      </c>
      <c r="AM25" s="8"/>
      <c r="AN25" s="8"/>
      <c r="AO25" s="19" t="e">
        <f t="shared" si="11"/>
        <v>#DIV/0!</v>
      </c>
      <c r="AP25" s="9"/>
      <c r="AQ25" s="9"/>
      <c r="AR25" s="19" t="e">
        <f t="shared" si="12"/>
        <v>#DIV/0!</v>
      </c>
      <c r="AS25" s="9"/>
      <c r="AT25" s="9"/>
      <c r="AU25" s="19" t="e">
        <f t="shared" si="13"/>
        <v>#DIV/0!</v>
      </c>
      <c r="AV25" s="9"/>
      <c r="AW25" s="13"/>
      <c r="AX25" s="19" t="e">
        <f t="shared" si="14"/>
        <v>#DIV/0!</v>
      </c>
      <c r="AY25" s="9"/>
      <c r="AZ25" s="13"/>
      <c r="BA25" s="19" t="e">
        <f t="shared" si="15"/>
        <v>#DIV/0!</v>
      </c>
      <c r="BB25" s="9"/>
      <c r="BC25" s="13"/>
      <c r="BD25" s="19" t="e">
        <f t="shared" si="25"/>
        <v>#DIV/0!</v>
      </c>
    </row>
    <row r="26" spans="1:56" ht="16.5" customHeight="1" hidden="1">
      <c r="A26" s="5">
        <v>13</v>
      </c>
      <c r="B26" s="6"/>
      <c r="C26" s="19"/>
      <c r="D26" s="7">
        <f t="shared" si="26"/>
        <v>0</v>
      </c>
      <c r="E26" s="7" t="e">
        <f t="shared" si="27"/>
        <v>#DIV/0!</v>
      </c>
      <c r="F26" s="15"/>
      <c r="G26" s="14"/>
      <c r="H26" s="7" t="e">
        <f t="shared" si="28"/>
        <v>#DIV/0!</v>
      </c>
      <c r="I26" s="8"/>
      <c r="J26" s="8"/>
      <c r="K26" s="7" t="e">
        <f t="shared" si="29"/>
        <v>#DIV/0!</v>
      </c>
      <c r="L26" s="8"/>
      <c r="M26" s="8"/>
      <c r="N26" s="7" t="e">
        <f t="shared" si="30"/>
        <v>#DIV/0!</v>
      </c>
      <c r="O26" s="8"/>
      <c r="P26" s="8"/>
      <c r="Q26" s="7" t="e">
        <f t="shared" si="31"/>
        <v>#DIV/0!</v>
      </c>
      <c r="R26" s="8"/>
      <c r="S26" s="8"/>
      <c r="T26" s="7" t="e">
        <f t="shared" si="32"/>
        <v>#DIV/0!</v>
      </c>
      <c r="U26" s="7"/>
      <c r="V26" s="7"/>
      <c r="W26" s="7"/>
      <c r="X26" s="8"/>
      <c r="Y26" s="8"/>
      <c r="Z26" s="19" t="e">
        <f t="shared" si="7"/>
        <v>#DIV/0!</v>
      </c>
      <c r="AA26" s="8"/>
      <c r="AB26" s="8"/>
      <c r="AC26" s="19" t="e">
        <f t="shared" si="8"/>
        <v>#DIV/0!</v>
      </c>
      <c r="AD26" s="23"/>
      <c r="AE26" s="23"/>
      <c r="AF26" s="23"/>
      <c r="AG26" s="8"/>
      <c r="AH26" s="8"/>
      <c r="AI26" s="19" t="e">
        <f t="shared" si="9"/>
        <v>#DIV/0!</v>
      </c>
      <c r="AJ26" s="9"/>
      <c r="AK26" s="9"/>
      <c r="AL26" s="19" t="e">
        <f t="shared" si="10"/>
        <v>#DIV/0!</v>
      </c>
      <c r="AM26" s="8"/>
      <c r="AN26" s="8"/>
      <c r="AO26" s="19" t="e">
        <f t="shared" si="11"/>
        <v>#DIV/0!</v>
      </c>
      <c r="AP26" s="9"/>
      <c r="AQ26" s="9"/>
      <c r="AR26" s="19" t="e">
        <f t="shared" si="12"/>
        <v>#DIV/0!</v>
      </c>
      <c r="AS26" s="9"/>
      <c r="AT26" s="9"/>
      <c r="AU26" s="19" t="e">
        <f t="shared" si="13"/>
        <v>#DIV/0!</v>
      </c>
      <c r="AV26" s="9"/>
      <c r="AW26" s="13"/>
      <c r="AX26" s="19" t="e">
        <f t="shared" si="14"/>
        <v>#DIV/0!</v>
      </c>
      <c r="AY26" s="9"/>
      <c r="AZ26" s="13"/>
      <c r="BA26" s="19" t="e">
        <f t="shared" si="15"/>
        <v>#DIV/0!</v>
      </c>
      <c r="BB26" s="9"/>
      <c r="BC26" s="13"/>
      <c r="BD26" s="19" t="e">
        <f t="shared" si="25"/>
        <v>#DIV/0!</v>
      </c>
    </row>
    <row r="27" spans="1:56" ht="16.5" customHeight="1" hidden="1">
      <c r="A27" s="5">
        <v>14</v>
      </c>
      <c r="B27" s="6"/>
      <c r="C27" s="19"/>
      <c r="D27" s="7">
        <f t="shared" si="26"/>
        <v>0</v>
      </c>
      <c r="E27" s="7" t="e">
        <f t="shared" si="27"/>
        <v>#DIV/0!</v>
      </c>
      <c r="F27" s="15"/>
      <c r="G27" s="14"/>
      <c r="H27" s="7" t="e">
        <f t="shared" si="28"/>
        <v>#DIV/0!</v>
      </c>
      <c r="I27" s="8"/>
      <c r="J27" s="8"/>
      <c r="K27" s="7" t="e">
        <f t="shared" si="29"/>
        <v>#DIV/0!</v>
      </c>
      <c r="L27" s="8"/>
      <c r="M27" s="8"/>
      <c r="N27" s="7" t="e">
        <f t="shared" si="30"/>
        <v>#DIV/0!</v>
      </c>
      <c r="O27" s="8"/>
      <c r="P27" s="8"/>
      <c r="Q27" s="7" t="e">
        <f t="shared" si="31"/>
        <v>#DIV/0!</v>
      </c>
      <c r="R27" s="8"/>
      <c r="S27" s="8"/>
      <c r="T27" s="7" t="e">
        <f t="shared" si="32"/>
        <v>#DIV/0!</v>
      </c>
      <c r="U27" s="7"/>
      <c r="V27" s="7"/>
      <c r="W27" s="7"/>
      <c r="X27" s="8"/>
      <c r="Y27" s="8"/>
      <c r="Z27" s="19" t="e">
        <f t="shared" si="7"/>
        <v>#DIV/0!</v>
      </c>
      <c r="AA27" s="8"/>
      <c r="AB27" s="8"/>
      <c r="AC27" s="19" t="e">
        <f t="shared" si="8"/>
        <v>#DIV/0!</v>
      </c>
      <c r="AD27" s="23"/>
      <c r="AE27" s="23"/>
      <c r="AF27" s="23"/>
      <c r="AG27" s="8"/>
      <c r="AH27" s="8"/>
      <c r="AI27" s="19" t="e">
        <f t="shared" si="9"/>
        <v>#DIV/0!</v>
      </c>
      <c r="AJ27" s="9"/>
      <c r="AK27" s="9"/>
      <c r="AL27" s="19" t="e">
        <f t="shared" si="10"/>
        <v>#DIV/0!</v>
      </c>
      <c r="AM27" s="8"/>
      <c r="AN27" s="8"/>
      <c r="AO27" s="19" t="e">
        <f t="shared" si="11"/>
        <v>#DIV/0!</v>
      </c>
      <c r="AP27" s="9"/>
      <c r="AQ27" s="9"/>
      <c r="AR27" s="19" t="e">
        <f t="shared" si="12"/>
        <v>#DIV/0!</v>
      </c>
      <c r="AS27" s="9"/>
      <c r="AT27" s="9"/>
      <c r="AU27" s="19" t="e">
        <f t="shared" si="13"/>
        <v>#DIV/0!</v>
      </c>
      <c r="AV27" s="9"/>
      <c r="AW27" s="13"/>
      <c r="AX27" s="19" t="e">
        <f t="shared" si="14"/>
        <v>#DIV/0!</v>
      </c>
      <c r="AY27" s="9"/>
      <c r="AZ27" s="13"/>
      <c r="BA27" s="19" t="e">
        <f t="shared" si="15"/>
        <v>#DIV/0!</v>
      </c>
      <c r="BB27" s="9"/>
      <c r="BC27" s="9"/>
      <c r="BD27" s="19" t="e">
        <f t="shared" si="25"/>
        <v>#DIV/0!</v>
      </c>
    </row>
    <row r="28" spans="1:56" ht="16.5" customHeight="1" hidden="1">
      <c r="A28" s="5">
        <v>15</v>
      </c>
      <c r="B28" s="6"/>
      <c r="C28" s="19"/>
      <c r="D28" s="7">
        <f t="shared" si="26"/>
        <v>0</v>
      </c>
      <c r="E28" s="7" t="e">
        <f t="shared" si="27"/>
        <v>#DIV/0!</v>
      </c>
      <c r="F28" s="15"/>
      <c r="G28" s="14"/>
      <c r="H28" s="7" t="e">
        <f t="shared" si="28"/>
        <v>#DIV/0!</v>
      </c>
      <c r="I28" s="8"/>
      <c r="J28" s="8"/>
      <c r="K28" s="7" t="e">
        <f t="shared" si="29"/>
        <v>#DIV/0!</v>
      </c>
      <c r="L28" s="8"/>
      <c r="M28" s="8"/>
      <c r="N28" s="7" t="e">
        <f t="shared" si="30"/>
        <v>#DIV/0!</v>
      </c>
      <c r="O28" s="8"/>
      <c r="P28" s="8"/>
      <c r="Q28" s="7" t="e">
        <f t="shared" si="31"/>
        <v>#DIV/0!</v>
      </c>
      <c r="R28" s="8"/>
      <c r="S28" s="8"/>
      <c r="T28" s="7" t="e">
        <f t="shared" si="32"/>
        <v>#DIV/0!</v>
      </c>
      <c r="U28" s="7"/>
      <c r="V28" s="7"/>
      <c r="W28" s="7"/>
      <c r="X28" s="8"/>
      <c r="Y28" s="8"/>
      <c r="Z28" s="19" t="e">
        <f t="shared" si="7"/>
        <v>#DIV/0!</v>
      </c>
      <c r="AA28" s="8"/>
      <c r="AB28" s="8"/>
      <c r="AC28" s="19" t="e">
        <f t="shared" si="8"/>
        <v>#DIV/0!</v>
      </c>
      <c r="AD28" s="23"/>
      <c r="AE28" s="23"/>
      <c r="AF28" s="23"/>
      <c r="AG28" s="8"/>
      <c r="AH28" s="8"/>
      <c r="AI28" s="19" t="e">
        <f t="shared" si="9"/>
        <v>#DIV/0!</v>
      </c>
      <c r="AJ28" s="9"/>
      <c r="AK28" s="9"/>
      <c r="AL28" s="19" t="e">
        <f t="shared" si="10"/>
        <v>#DIV/0!</v>
      </c>
      <c r="AM28" s="8"/>
      <c r="AN28" s="8"/>
      <c r="AO28" s="19" t="e">
        <f t="shared" si="11"/>
        <v>#DIV/0!</v>
      </c>
      <c r="AP28" s="9"/>
      <c r="AQ28" s="9"/>
      <c r="AR28" s="19" t="e">
        <f t="shared" si="12"/>
        <v>#DIV/0!</v>
      </c>
      <c r="AS28" s="9"/>
      <c r="AT28" s="9"/>
      <c r="AU28" s="19" t="e">
        <f t="shared" si="13"/>
        <v>#DIV/0!</v>
      </c>
      <c r="AV28" s="9"/>
      <c r="AW28" s="13"/>
      <c r="AX28" s="19" t="e">
        <f t="shared" si="14"/>
        <v>#DIV/0!</v>
      </c>
      <c r="AY28" s="9"/>
      <c r="AZ28" s="9"/>
      <c r="BA28" s="19" t="e">
        <f t="shared" si="15"/>
        <v>#DIV/0!</v>
      </c>
      <c r="BB28" s="9"/>
      <c r="BC28" s="9"/>
      <c r="BD28" s="19" t="e">
        <f t="shared" si="25"/>
        <v>#DIV/0!</v>
      </c>
    </row>
    <row r="29" spans="1:56" ht="16.5" customHeight="1" hidden="1">
      <c r="A29" s="5">
        <v>16</v>
      </c>
      <c r="B29" s="6"/>
      <c r="C29" s="19"/>
      <c r="D29" s="7">
        <f t="shared" si="26"/>
        <v>0</v>
      </c>
      <c r="E29" s="7" t="e">
        <f t="shared" si="27"/>
        <v>#DIV/0!</v>
      </c>
      <c r="F29" s="15"/>
      <c r="G29" s="14"/>
      <c r="H29" s="7" t="e">
        <f t="shared" si="28"/>
        <v>#DIV/0!</v>
      </c>
      <c r="I29" s="8"/>
      <c r="J29" s="8"/>
      <c r="K29" s="7" t="e">
        <f t="shared" si="29"/>
        <v>#DIV/0!</v>
      </c>
      <c r="L29" s="8"/>
      <c r="M29" s="8"/>
      <c r="N29" s="7" t="e">
        <f t="shared" si="30"/>
        <v>#DIV/0!</v>
      </c>
      <c r="O29" s="8"/>
      <c r="P29" s="8"/>
      <c r="Q29" s="7" t="e">
        <f t="shared" si="31"/>
        <v>#DIV/0!</v>
      </c>
      <c r="R29" s="8"/>
      <c r="S29" s="8"/>
      <c r="T29" s="7" t="e">
        <f t="shared" si="32"/>
        <v>#DIV/0!</v>
      </c>
      <c r="U29" s="7"/>
      <c r="V29" s="7"/>
      <c r="W29" s="7"/>
      <c r="X29" s="8"/>
      <c r="Y29" s="8"/>
      <c r="Z29" s="19" t="e">
        <f t="shared" si="7"/>
        <v>#DIV/0!</v>
      </c>
      <c r="AA29" s="8"/>
      <c r="AB29" s="8"/>
      <c r="AC29" s="19" t="e">
        <f t="shared" si="8"/>
        <v>#DIV/0!</v>
      </c>
      <c r="AD29" s="23"/>
      <c r="AE29" s="23"/>
      <c r="AF29" s="23"/>
      <c r="AG29" s="8"/>
      <c r="AH29" s="8"/>
      <c r="AI29" s="19" t="e">
        <f t="shared" si="9"/>
        <v>#DIV/0!</v>
      </c>
      <c r="AJ29" s="9"/>
      <c r="AK29" s="9"/>
      <c r="AL29" s="19" t="e">
        <f t="shared" si="10"/>
        <v>#DIV/0!</v>
      </c>
      <c r="AM29" s="8"/>
      <c r="AN29" s="8"/>
      <c r="AO29" s="19" t="e">
        <f t="shared" si="11"/>
        <v>#DIV/0!</v>
      </c>
      <c r="AP29" s="9"/>
      <c r="AQ29" s="9"/>
      <c r="AR29" s="19" t="e">
        <f t="shared" si="12"/>
        <v>#DIV/0!</v>
      </c>
      <c r="AS29" s="9"/>
      <c r="AT29" s="9"/>
      <c r="AU29" s="19" t="e">
        <f t="shared" si="13"/>
        <v>#DIV/0!</v>
      </c>
      <c r="AV29" s="9"/>
      <c r="AW29" s="9"/>
      <c r="AX29" s="19" t="e">
        <f t="shared" si="14"/>
        <v>#DIV/0!</v>
      </c>
      <c r="AY29" s="9"/>
      <c r="AZ29" s="9"/>
      <c r="BA29" s="19" t="e">
        <f t="shared" si="15"/>
        <v>#DIV/0!</v>
      </c>
      <c r="BB29" s="9"/>
      <c r="BC29" s="9"/>
      <c r="BD29" s="19" t="e">
        <f t="shared" si="25"/>
        <v>#DIV/0!</v>
      </c>
    </row>
    <row r="30" spans="1:56" ht="16.5" customHeight="1" hidden="1">
      <c r="A30" s="5">
        <v>17</v>
      </c>
      <c r="B30" s="10" t="s">
        <v>31</v>
      </c>
      <c r="C30" s="19"/>
      <c r="D30" s="7">
        <f t="shared" si="26"/>
        <v>0</v>
      </c>
      <c r="E30" s="7" t="e">
        <f t="shared" si="27"/>
        <v>#DIV/0!</v>
      </c>
      <c r="F30" s="15"/>
      <c r="G30" s="14"/>
      <c r="H30" s="7" t="e">
        <f t="shared" si="28"/>
        <v>#DIV/0!</v>
      </c>
      <c r="I30" s="8"/>
      <c r="J30" s="8"/>
      <c r="K30" s="7" t="e">
        <f t="shared" si="29"/>
        <v>#DIV/0!</v>
      </c>
      <c r="L30" s="8"/>
      <c r="M30" s="8"/>
      <c r="N30" s="7" t="e">
        <f t="shared" si="30"/>
        <v>#DIV/0!</v>
      </c>
      <c r="O30" s="8"/>
      <c r="P30" s="8"/>
      <c r="Q30" s="7" t="e">
        <f t="shared" si="31"/>
        <v>#DIV/0!</v>
      </c>
      <c r="R30" s="8"/>
      <c r="S30" s="8"/>
      <c r="T30" s="7" t="e">
        <f t="shared" si="32"/>
        <v>#DIV/0!</v>
      </c>
      <c r="U30" s="7"/>
      <c r="V30" s="7"/>
      <c r="W30" s="7"/>
      <c r="X30" s="8"/>
      <c r="Y30" s="8"/>
      <c r="Z30" s="19" t="e">
        <f t="shared" si="7"/>
        <v>#DIV/0!</v>
      </c>
      <c r="AA30" s="8"/>
      <c r="AB30" s="8"/>
      <c r="AC30" s="19" t="e">
        <f t="shared" si="8"/>
        <v>#DIV/0!</v>
      </c>
      <c r="AD30" s="23"/>
      <c r="AE30" s="23"/>
      <c r="AF30" s="23"/>
      <c r="AG30" s="8"/>
      <c r="AH30" s="8"/>
      <c r="AI30" s="19" t="e">
        <f t="shared" si="9"/>
        <v>#DIV/0!</v>
      </c>
      <c r="AJ30" s="9"/>
      <c r="AK30" s="9"/>
      <c r="AL30" s="19" t="e">
        <f t="shared" si="10"/>
        <v>#DIV/0!</v>
      </c>
      <c r="AM30" s="8"/>
      <c r="AN30" s="8"/>
      <c r="AO30" s="19" t="e">
        <f t="shared" si="11"/>
        <v>#DIV/0!</v>
      </c>
      <c r="AP30" s="9"/>
      <c r="AQ30" s="9"/>
      <c r="AR30" s="19" t="e">
        <f t="shared" si="12"/>
        <v>#DIV/0!</v>
      </c>
      <c r="AS30" s="9"/>
      <c r="AT30" s="9"/>
      <c r="AU30" s="19" t="e">
        <f t="shared" si="13"/>
        <v>#DIV/0!</v>
      </c>
      <c r="AV30" s="9"/>
      <c r="AW30" s="9"/>
      <c r="AX30" s="19" t="e">
        <f t="shared" si="14"/>
        <v>#DIV/0!</v>
      </c>
      <c r="AY30" s="9"/>
      <c r="AZ30" s="9"/>
      <c r="BA30" s="19" t="e">
        <f t="shared" si="15"/>
        <v>#DIV/0!</v>
      </c>
      <c r="BB30" s="9"/>
      <c r="BC30" s="9"/>
      <c r="BD30" s="19" t="e">
        <f t="shared" si="25"/>
        <v>#DIV/0!</v>
      </c>
    </row>
    <row r="31" spans="1:56" ht="15.75" customHeight="1" hidden="1">
      <c r="A31" s="5">
        <v>18</v>
      </c>
      <c r="B31" s="10" t="s">
        <v>31</v>
      </c>
      <c r="C31" s="19"/>
      <c r="D31" s="7">
        <f t="shared" si="26"/>
        <v>0</v>
      </c>
      <c r="E31" s="7" t="e">
        <f t="shared" si="27"/>
        <v>#DIV/0!</v>
      </c>
      <c r="F31" s="15"/>
      <c r="G31" s="14"/>
      <c r="H31" s="7" t="e">
        <f t="shared" si="28"/>
        <v>#DIV/0!</v>
      </c>
      <c r="I31" s="8"/>
      <c r="J31" s="8"/>
      <c r="K31" s="7" t="e">
        <f t="shared" si="29"/>
        <v>#DIV/0!</v>
      </c>
      <c r="L31" s="8"/>
      <c r="M31" s="8"/>
      <c r="N31" s="7" t="e">
        <f t="shared" si="30"/>
        <v>#DIV/0!</v>
      </c>
      <c r="O31" s="8"/>
      <c r="P31" s="8"/>
      <c r="Q31" s="7" t="e">
        <f t="shared" si="31"/>
        <v>#DIV/0!</v>
      </c>
      <c r="R31" s="8"/>
      <c r="S31" s="8"/>
      <c r="T31" s="7" t="e">
        <f t="shared" si="32"/>
        <v>#DIV/0!</v>
      </c>
      <c r="U31" s="7"/>
      <c r="V31" s="7"/>
      <c r="W31" s="7"/>
      <c r="X31" s="8"/>
      <c r="Y31" s="8"/>
      <c r="Z31" s="19" t="e">
        <f t="shared" si="7"/>
        <v>#DIV/0!</v>
      </c>
      <c r="AA31" s="8"/>
      <c r="AB31" s="8"/>
      <c r="AC31" s="19" t="e">
        <f t="shared" si="8"/>
        <v>#DIV/0!</v>
      </c>
      <c r="AD31" s="23"/>
      <c r="AE31" s="23"/>
      <c r="AF31" s="23"/>
      <c r="AG31" s="8"/>
      <c r="AH31" s="8"/>
      <c r="AI31" s="19" t="e">
        <f t="shared" si="9"/>
        <v>#DIV/0!</v>
      </c>
      <c r="AJ31" s="9"/>
      <c r="AK31" s="9"/>
      <c r="AL31" s="19" t="e">
        <f t="shared" si="10"/>
        <v>#DIV/0!</v>
      </c>
      <c r="AM31" s="8"/>
      <c r="AN31" s="8"/>
      <c r="AO31" s="19" t="e">
        <f t="shared" si="11"/>
        <v>#DIV/0!</v>
      </c>
      <c r="AP31" s="9"/>
      <c r="AQ31" s="9"/>
      <c r="AR31" s="19" t="e">
        <f t="shared" si="12"/>
        <v>#DIV/0!</v>
      </c>
      <c r="AS31" s="9"/>
      <c r="AT31" s="9"/>
      <c r="AU31" s="19" t="e">
        <f t="shared" si="13"/>
        <v>#DIV/0!</v>
      </c>
      <c r="AV31" s="9"/>
      <c r="AW31" s="9"/>
      <c r="AX31" s="19" t="e">
        <f t="shared" si="14"/>
        <v>#DIV/0!</v>
      </c>
      <c r="AY31" s="9"/>
      <c r="AZ31" s="9"/>
      <c r="BA31" s="19" t="e">
        <f t="shared" si="15"/>
        <v>#DIV/0!</v>
      </c>
      <c r="BB31" s="9"/>
      <c r="BC31" s="9"/>
      <c r="BD31" s="19" t="e">
        <f t="shared" si="25"/>
        <v>#DIV/0!</v>
      </c>
    </row>
    <row r="32" spans="1:56" ht="16.5" customHeight="1" hidden="1">
      <c r="A32" s="5">
        <v>19</v>
      </c>
      <c r="B32" s="6"/>
      <c r="C32" s="19"/>
      <c r="D32" s="7">
        <f t="shared" si="26"/>
        <v>0</v>
      </c>
      <c r="E32" s="7" t="e">
        <f t="shared" si="27"/>
        <v>#DIV/0!</v>
      </c>
      <c r="F32" s="15"/>
      <c r="G32" s="14"/>
      <c r="H32" s="7" t="e">
        <f t="shared" si="28"/>
        <v>#DIV/0!</v>
      </c>
      <c r="I32" s="8"/>
      <c r="J32" s="8"/>
      <c r="K32" s="7" t="e">
        <f t="shared" si="29"/>
        <v>#DIV/0!</v>
      </c>
      <c r="L32" s="8"/>
      <c r="M32" s="8"/>
      <c r="N32" s="7" t="e">
        <f t="shared" si="30"/>
        <v>#DIV/0!</v>
      </c>
      <c r="O32" s="8"/>
      <c r="P32" s="8"/>
      <c r="Q32" s="7" t="e">
        <f t="shared" si="31"/>
        <v>#DIV/0!</v>
      </c>
      <c r="R32" s="8" t="s">
        <v>31</v>
      </c>
      <c r="S32" s="8"/>
      <c r="T32" s="7" t="e">
        <f t="shared" si="32"/>
        <v>#VALUE!</v>
      </c>
      <c r="U32" s="7"/>
      <c r="V32" s="7"/>
      <c r="W32" s="7"/>
      <c r="X32" s="8"/>
      <c r="Y32" s="8"/>
      <c r="Z32" s="19" t="e">
        <f t="shared" si="7"/>
        <v>#DIV/0!</v>
      </c>
      <c r="AA32" s="8"/>
      <c r="AB32" s="8"/>
      <c r="AC32" s="19" t="e">
        <f t="shared" si="8"/>
        <v>#DIV/0!</v>
      </c>
      <c r="AD32" s="23"/>
      <c r="AE32" s="23"/>
      <c r="AF32" s="23"/>
      <c r="AG32" s="8"/>
      <c r="AH32" s="8"/>
      <c r="AI32" s="19" t="e">
        <f t="shared" si="9"/>
        <v>#DIV/0!</v>
      </c>
      <c r="AJ32" s="9"/>
      <c r="AK32" s="9"/>
      <c r="AL32" s="19" t="e">
        <f t="shared" si="10"/>
        <v>#DIV/0!</v>
      </c>
      <c r="AM32" s="8"/>
      <c r="AN32" s="8"/>
      <c r="AO32" s="19" t="e">
        <f t="shared" si="11"/>
        <v>#DIV/0!</v>
      </c>
      <c r="AP32" s="9"/>
      <c r="AQ32" s="9"/>
      <c r="AR32" s="19" t="e">
        <f t="shared" si="12"/>
        <v>#DIV/0!</v>
      </c>
      <c r="AS32" s="9"/>
      <c r="AT32" s="9"/>
      <c r="AU32" s="19" t="e">
        <f t="shared" si="13"/>
        <v>#DIV/0!</v>
      </c>
      <c r="AV32" s="9"/>
      <c r="AW32" s="9"/>
      <c r="AX32" s="19" t="e">
        <f t="shared" si="14"/>
        <v>#DIV/0!</v>
      </c>
      <c r="AY32" s="9"/>
      <c r="AZ32" s="9"/>
      <c r="BA32" s="19" t="e">
        <f t="shared" si="15"/>
        <v>#DIV/0!</v>
      </c>
      <c r="BB32" s="9"/>
      <c r="BC32" s="9"/>
      <c r="BD32" s="19" t="e">
        <f t="shared" si="25"/>
        <v>#DIV/0!</v>
      </c>
    </row>
    <row r="33" spans="1:56" ht="16.5" customHeight="1" hidden="1">
      <c r="A33" s="5">
        <v>20</v>
      </c>
      <c r="B33" s="6"/>
      <c r="C33" s="19"/>
      <c r="D33" s="7">
        <f t="shared" si="26"/>
        <v>0</v>
      </c>
      <c r="E33" s="7" t="e">
        <f t="shared" si="27"/>
        <v>#DIV/0!</v>
      </c>
      <c r="F33" s="15"/>
      <c r="G33" s="14"/>
      <c r="H33" s="7" t="e">
        <f t="shared" si="28"/>
        <v>#DIV/0!</v>
      </c>
      <c r="I33" s="8"/>
      <c r="J33" s="8"/>
      <c r="K33" s="7" t="e">
        <f t="shared" si="29"/>
        <v>#DIV/0!</v>
      </c>
      <c r="L33" s="8"/>
      <c r="M33" s="8"/>
      <c r="N33" s="7" t="e">
        <f t="shared" si="30"/>
        <v>#DIV/0!</v>
      </c>
      <c r="O33" s="8"/>
      <c r="P33" s="8"/>
      <c r="Q33" s="7" t="e">
        <f t="shared" si="31"/>
        <v>#DIV/0!</v>
      </c>
      <c r="R33" s="8"/>
      <c r="S33" s="8"/>
      <c r="T33" s="7" t="e">
        <f t="shared" si="32"/>
        <v>#DIV/0!</v>
      </c>
      <c r="U33" s="7"/>
      <c r="V33" s="7"/>
      <c r="W33" s="7"/>
      <c r="X33" s="8"/>
      <c r="Y33" s="8"/>
      <c r="Z33" s="19" t="e">
        <f t="shared" si="7"/>
        <v>#DIV/0!</v>
      </c>
      <c r="AA33" s="8"/>
      <c r="AB33" s="8"/>
      <c r="AC33" s="19" t="e">
        <f t="shared" si="8"/>
        <v>#DIV/0!</v>
      </c>
      <c r="AD33" s="23"/>
      <c r="AE33" s="23"/>
      <c r="AF33" s="23"/>
      <c r="AG33" s="8"/>
      <c r="AH33" s="8"/>
      <c r="AI33" s="19" t="e">
        <f t="shared" si="9"/>
        <v>#DIV/0!</v>
      </c>
      <c r="AJ33" s="9"/>
      <c r="AK33" s="9"/>
      <c r="AL33" s="19" t="e">
        <f t="shared" si="10"/>
        <v>#DIV/0!</v>
      </c>
      <c r="AM33" s="8"/>
      <c r="AN33" s="8"/>
      <c r="AO33" s="19" t="e">
        <f t="shared" si="11"/>
        <v>#DIV/0!</v>
      </c>
      <c r="AP33" s="9"/>
      <c r="AQ33" s="9"/>
      <c r="AR33" s="19" t="e">
        <f t="shared" si="12"/>
        <v>#DIV/0!</v>
      </c>
      <c r="AS33" s="9"/>
      <c r="AT33" s="9"/>
      <c r="AU33" s="19" t="e">
        <f t="shared" si="13"/>
        <v>#DIV/0!</v>
      </c>
      <c r="AV33" s="9"/>
      <c r="AW33" s="9"/>
      <c r="AX33" s="19" t="e">
        <f t="shared" si="14"/>
        <v>#DIV/0!</v>
      </c>
      <c r="AY33" s="9"/>
      <c r="AZ33" s="9"/>
      <c r="BA33" s="19" t="e">
        <f t="shared" si="15"/>
        <v>#DIV/0!</v>
      </c>
      <c r="BB33" s="9"/>
      <c r="BC33" s="9"/>
      <c r="BD33" s="19" t="e">
        <f t="shared" si="25"/>
        <v>#DIV/0!</v>
      </c>
    </row>
    <row r="34" spans="1:56" ht="16.5" customHeight="1" hidden="1">
      <c r="A34" s="5">
        <v>21</v>
      </c>
      <c r="B34" s="6"/>
      <c r="C34" s="19"/>
      <c r="D34" s="7">
        <f t="shared" si="26"/>
        <v>0</v>
      </c>
      <c r="E34" s="7" t="e">
        <f t="shared" si="27"/>
        <v>#DIV/0!</v>
      </c>
      <c r="F34" s="15"/>
      <c r="G34" s="14"/>
      <c r="H34" s="7" t="e">
        <f t="shared" si="28"/>
        <v>#DIV/0!</v>
      </c>
      <c r="I34" s="8"/>
      <c r="J34" s="8"/>
      <c r="K34" s="7" t="e">
        <f t="shared" si="29"/>
        <v>#DIV/0!</v>
      </c>
      <c r="L34" s="8"/>
      <c r="M34" s="8"/>
      <c r="N34" s="7" t="e">
        <f t="shared" si="30"/>
        <v>#DIV/0!</v>
      </c>
      <c r="O34" s="8"/>
      <c r="P34" s="8"/>
      <c r="Q34" s="7" t="e">
        <f t="shared" si="31"/>
        <v>#DIV/0!</v>
      </c>
      <c r="R34" s="8"/>
      <c r="S34" s="8"/>
      <c r="T34" s="7" t="e">
        <f t="shared" si="32"/>
        <v>#DIV/0!</v>
      </c>
      <c r="U34" s="7"/>
      <c r="V34" s="7"/>
      <c r="W34" s="7"/>
      <c r="X34" s="8"/>
      <c r="Y34" s="8"/>
      <c r="Z34" s="19" t="e">
        <f t="shared" si="7"/>
        <v>#DIV/0!</v>
      </c>
      <c r="AA34" s="8"/>
      <c r="AB34" s="8"/>
      <c r="AC34" s="19" t="e">
        <f t="shared" si="8"/>
        <v>#DIV/0!</v>
      </c>
      <c r="AD34" s="23"/>
      <c r="AE34" s="23"/>
      <c r="AF34" s="23"/>
      <c r="AG34" s="8"/>
      <c r="AH34" s="8"/>
      <c r="AI34" s="19" t="e">
        <f t="shared" si="9"/>
        <v>#DIV/0!</v>
      </c>
      <c r="AJ34" s="9"/>
      <c r="AK34" s="9"/>
      <c r="AL34" s="19" t="e">
        <f t="shared" si="10"/>
        <v>#DIV/0!</v>
      </c>
      <c r="AM34" s="8"/>
      <c r="AN34" s="8"/>
      <c r="AO34" s="19" t="e">
        <f t="shared" si="11"/>
        <v>#DIV/0!</v>
      </c>
      <c r="AP34" s="9"/>
      <c r="AQ34" s="9"/>
      <c r="AR34" s="19" t="e">
        <f t="shared" si="12"/>
        <v>#DIV/0!</v>
      </c>
      <c r="AS34" s="9"/>
      <c r="AT34" s="9"/>
      <c r="AU34" s="19" t="e">
        <f t="shared" si="13"/>
        <v>#DIV/0!</v>
      </c>
      <c r="AV34" s="9"/>
      <c r="AW34" s="9"/>
      <c r="AX34" s="19" t="e">
        <f t="shared" si="14"/>
        <v>#DIV/0!</v>
      </c>
      <c r="AY34" s="9"/>
      <c r="AZ34" s="9"/>
      <c r="BA34" s="19" t="e">
        <f t="shared" si="15"/>
        <v>#DIV/0!</v>
      </c>
      <c r="BB34" s="9"/>
      <c r="BC34" s="9"/>
      <c r="BD34" s="19" t="e">
        <f t="shared" si="25"/>
        <v>#DIV/0!</v>
      </c>
    </row>
    <row r="35" spans="1:56" ht="16.5" customHeight="1" hidden="1">
      <c r="A35" s="5">
        <v>22</v>
      </c>
      <c r="B35" s="6"/>
      <c r="C35" s="19"/>
      <c r="D35" s="7">
        <f t="shared" si="26"/>
        <v>0</v>
      </c>
      <c r="E35" s="7" t="e">
        <f t="shared" si="27"/>
        <v>#DIV/0!</v>
      </c>
      <c r="F35" s="15"/>
      <c r="G35" s="14"/>
      <c r="H35" s="7" t="e">
        <f t="shared" si="28"/>
        <v>#DIV/0!</v>
      </c>
      <c r="I35" s="8"/>
      <c r="J35" s="8"/>
      <c r="K35" s="7" t="e">
        <f t="shared" si="29"/>
        <v>#DIV/0!</v>
      </c>
      <c r="L35" s="8"/>
      <c r="M35" s="8"/>
      <c r="N35" s="7" t="e">
        <f t="shared" si="30"/>
        <v>#DIV/0!</v>
      </c>
      <c r="O35" s="8"/>
      <c r="P35" s="8"/>
      <c r="Q35" s="7" t="e">
        <f t="shared" si="31"/>
        <v>#DIV/0!</v>
      </c>
      <c r="R35" s="8"/>
      <c r="S35" s="8"/>
      <c r="T35" s="7" t="e">
        <f t="shared" si="32"/>
        <v>#DIV/0!</v>
      </c>
      <c r="U35" s="7"/>
      <c r="V35" s="7"/>
      <c r="W35" s="7"/>
      <c r="X35" s="8"/>
      <c r="Y35" s="8"/>
      <c r="Z35" s="19" t="e">
        <f t="shared" si="7"/>
        <v>#DIV/0!</v>
      </c>
      <c r="AA35" s="8"/>
      <c r="AB35" s="8"/>
      <c r="AC35" s="19" t="e">
        <f t="shared" si="8"/>
        <v>#DIV/0!</v>
      </c>
      <c r="AD35" s="23"/>
      <c r="AE35" s="23"/>
      <c r="AF35" s="23"/>
      <c r="AG35" s="8"/>
      <c r="AH35" s="8"/>
      <c r="AI35" s="19" t="e">
        <f t="shared" si="9"/>
        <v>#DIV/0!</v>
      </c>
      <c r="AJ35" s="9"/>
      <c r="AK35" s="9"/>
      <c r="AL35" s="19" t="e">
        <f t="shared" si="10"/>
        <v>#DIV/0!</v>
      </c>
      <c r="AM35" s="8"/>
      <c r="AN35" s="8"/>
      <c r="AO35" s="19" t="e">
        <f t="shared" si="11"/>
        <v>#DIV/0!</v>
      </c>
      <c r="AP35" s="9"/>
      <c r="AQ35" s="9"/>
      <c r="AR35" s="19" t="e">
        <f t="shared" si="12"/>
        <v>#DIV/0!</v>
      </c>
      <c r="AS35" s="9"/>
      <c r="AT35" s="9"/>
      <c r="AU35" s="19" t="e">
        <f t="shared" si="13"/>
        <v>#DIV/0!</v>
      </c>
      <c r="AV35" s="9"/>
      <c r="AW35" s="9"/>
      <c r="AX35" s="19" t="e">
        <f t="shared" si="14"/>
        <v>#DIV/0!</v>
      </c>
      <c r="AY35" s="9"/>
      <c r="AZ35" s="9"/>
      <c r="BA35" s="19" t="e">
        <f t="shared" si="15"/>
        <v>#DIV/0!</v>
      </c>
      <c r="BB35" s="9"/>
      <c r="BC35" s="9"/>
      <c r="BD35" s="19" t="e">
        <f t="shared" si="25"/>
        <v>#DIV/0!</v>
      </c>
    </row>
    <row r="36" spans="1:56" ht="16.5" customHeight="1" hidden="1">
      <c r="A36" s="5">
        <v>23</v>
      </c>
      <c r="B36" s="6"/>
      <c r="C36" s="19"/>
      <c r="D36" s="7">
        <f t="shared" si="26"/>
        <v>0</v>
      </c>
      <c r="E36" s="7" t="e">
        <f t="shared" si="27"/>
        <v>#DIV/0!</v>
      </c>
      <c r="F36" s="8"/>
      <c r="G36" s="8"/>
      <c r="H36" s="7" t="e">
        <f t="shared" si="28"/>
        <v>#DIV/0!</v>
      </c>
      <c r="I36" s="8"/>
      <c r="J36" s="8"/>
      <c r="K36" s="7" t="e">
        <f t="shared" si="29"/>
        <v>#DIV/0!</v>
      </c>
      <c r="L36" s="8"/>
      <c r="M36" s="8"/>
      <c r="N36" s="7" t="e">
        <f t="shared" si="30"/>
        <v>#DIV/0!</v>
      </c>
      <c r="O36" s="8"/>
      <c r="P36" s="8"/>
      <c r="Q36" s="7" t="e">
        <f t="shared" si="31"/>
        <v>#DIV/0!</v>
      </c>
      <c r="R36" s="8"/>
      <c r="S36" s="8"/>
      <c r="T36" s="7" t="e">
        <f t="shared" si="32"/>
        <v>#DIV/0!</v>
      </c>
      <c r="U36" s="7"/>
      <c r="V36" s="7"/>
      <c r="W36" s="7"/>
      <c r="X36" s="8"/>
      <c r="Y36" s="8"/>
      <c r="Z36" s="19" t="e">
        <f t="shared" si="7"/>
        <v>#DIV/0!</v>
      </c>
      <c r="AA36" s="8"/>
      <c r="AB36" s="8"/>
      <c r="AC36" s="19" t="e">
        <f t="shared" si="8"/>
        <v>#DIV/0!</v>
      </c>
      <c r="AD36" s="23"/>
      <c r="AE36" s="23"/>
      <c r="AF36" s="23"/>
      <c r="AG36" s="8"/>
      <c r="AH36" s="8"/>
      <c r="AI36" s="19" t="e">
        <f t="shared" si="9"/>
        <v>#DIV/0!</v>
      </c>
      <c r="AJ36" s="9"/>
      <c r="AK36" s="9"/>
      <c r="AL36" s="19" t="e">
        <f t="shared" si="10"/>
        <v>#DIV/0!</v>
      </c>
      <c r="AM36" s="8"/>
      <c r="AN36" s="8"/>
      <c r="AO36" s="19" t="e">
        <f t="shared" si="11"/>
        <v>#DIV/0!</v>
      </c>
      <c r="AP36" s="9"/>
      <c r="AQ36" s="9"/>
      <c r="AR36" s="19" t="e">
        <f t="shared" si="12"/>
        <v>#DIV/0!</v>
      </c>
      <c r="AS36" s="9"/>
      <c r="AT36" s="9"/>
      <c r="AU36" s="19" t="e">
        <f t="shared" si="13"/>
        <v>#DIV/0!</v>
      </c>
      <c r="AV36" s="9"/>
      <c r="AW36" s="9"/>
      <c r="AX36" s="19" t="e">
        <f t="shared" si="14"/>
        <v>#DIV/0!</v>
      </c>
      <c r="AY36" s="9"/>
      <c r="AZ36" s="9"/>
      <c r="BA36" s="19" t="e">
        <f t="shared" si="15"/>
        <v>#DIV/0!</v>
      </c>
      <c r="BB36" s="9"/>
      <c r="BC36" s="9"/>
      <c r="BD36" s="19" t="e">
        <f t="shared" si="25"/>
        <v>#DIV/0!</v>
      </c>
    </row>
    <row r="37" spans="1:56" ht="16.5" customHeight="1" hidden="1">
      <c r="A37" s="5">
        <v>24</v>
      </c>
      <c r="B37" s="6"/>
      <c r="C37" s="19"/>
      <c r="D37" s="7">
        <f t="shared" si="26"/>
        <v>0</v>
      </c>
      <c r="E37" s="7" t="e">
        <f t="shared" si="27"/>
        <v>#DIV/0!</v>
      </c>
      <c r="F37" s="8"/>
      <c r="G37" s="8"/>
      <c r="H37" s="7" t="e">
        <f t="shared" si="28"/>
        <v>#DIV/0!</v>
      </c>
      <c r="I37" s="8"/>
      <c r="J37" s="8"/>
      <c r="K37" s="7" t="e">
        <f t="shared" si="29"/>
        <v>#DIV/0!</v>
      </c>
      <c r="L37" s="8"/>
      <c r="M37" s="8"/>
      <c r="N37" s="7" t="e">
        <f t="shared" si="30"/>
        <v>#DIV/0!</v>
      </c>
      <c r="O37" s="8"/>
      <c r="P37" s="8"/>
      <c r="Q37" s="7" t="e">
        <f t="shared" si="31"/>
        <v>#DIV/0!</v>
      </c>
      <c r="R37" s="8"/>
      <c r="S37" s="8"/>
      <c r="T37" s="7" t="e">
        <f t="shared" si="32"/>
        <v>#DIV/0!</v>
      </c>
      <c r="U37" s="7"/>
      <c r="V37" s="7"/>
      <c r="W37" s="7"/>
      <c r="X37" s="8"/>
      <c r="Y37" s="8"/>
      <c r="Z37" s="19" t="e">
        <f t="shared" si="7"/>
        <v>#DIV/0!</v>
      </c>
      <c r="AA37" s="8"/>
      <c r="AB37" s="8"/>
      <c r="AC37" s="19" t="e">
        <f t="shared" si="8"/>
        <v>#DIV/0!</v>
      </c>
      <c r="AD37" s="23"/>
      <c r="AE37" s="23"/>
      <c r="AF37" s="23"/>
      <c r="AG37" s="8"/>
      <c r="AH37" s="8"/>
      <c r="AI37" s="19" t="e">
        <f t="shared" si="9"/>
        <v>#DIV/0!</v>
      </c>
      <c r="AJ37" s="9"/>
      <c r="AK37" s="9"/>
      <c r="AL37" s="19" t="e">
        <f t="shared" si="10"/>
        <v>#DIV/0!</v>
      </c>
      <c r="AM37" s="8"/>
      <c r="AN37" s="8"/>
      <c r="AO37" s="19" t="e">
        <f t="shared" si="11"/>
        <v>#DIV/0!</v>
      </c>
      <c r="AP37" s="9"/>
      <c r="AQ37" s="9"/>
      <c r="AR37" s="19" t="e">
        <f t="shared" si="12"/>
        <v>#DIV/0!</v>
      </c>
      <c r="AS37" s="9"/>
      <c r="AT37" s="9"/>
      <c r="AU37" s="19" t="e">
        <f t="shared" si="13"/>
        <v>#DIV/0!</v>
      </c>
      <c r="AV37" s="9"/>
      <c r="AW37" s="9"/>
      <c r="AX37" s="19" t="e">
        <f t="shared" si="14"/>
        <v>#DIV/0!</v>
      </c>
      <c r="AY37" s="9"/>
      <c r="AZ37" s="9"/>
      <c r="BA37" s="19" t="e">
        <f t="shared" si="15"/>
        <v>#DIV/0!</v>
      </c>
      <c r="BB37" s="9"/>
      <c r="BC37" s="9"/>
      <c r="BD37" s="19" t="e">
        <f t="shared" si="25"/>
        <v>#DIV/0!</v>
      </c>
    </row>
    <row r="38" spans="1:56" s="12" customFormat="1" ht="18.75" customHeight="1">
      <c r="A38" s="47" t="s">
        <v>32</v>
      </c>
      <c r="B38" s="47"/>
      <c r="C38" s="11">
        <f>SUM(C14:C37)</f>
        <v>2167.4</v>
      </c>
      <c r="D38" s="11">
        <f>SUM(D14:D37)</f>
        <v>3664.5</v>
      </c>
      <c r="E38" s="11">
        <f>D38/C38*100</f>
        <v>169.07354433883916</v>
      </c>
      <c r="F38" s="11">
        <f>SUM(F14:F37)</f>
        <v>250.89999999999998</v>
      </c>
      <c r="G38" s="11">
        <f>SUM(G14:G37)</f>
        <v>571.8</v>
      </c>
      <c r="H38" s="11">
        <f t="shared" si="28"/>
        <v>227.89956157831804</v>
      </c>
      <c r="I38" s="11">
        <f>SUM(I14:I37)</f>
        <v>131.20000000000002</v>
      </c>
      <c r="J38" s="11">
        <f>SUM(J14:J37)</f>
        <v>240</v>
      </c>
      <c r="K38" s="19">
        <f t="shared" si="29"/>
        <v>182.92682926829266</v>
      </c>
      <c r="L38" s="11">
        <f>SUM(L14:L37)</f>
        <v>0</v>
      </c>
      <c r="M38" s="11">
        <f>SUM(M14:M37)</f>
        <v>0.1</v>
      </c>
      <c r="N38" s="19" t="e">
        <f t="shared" si="30"/>
        <v>#DIV/0!</v>
      </c>
      <c r="O38" s="11">
        <f>SUM(O14:O37)</f>
        <v>18.9</v>
      </c>
      <c r="P38" s="11">
        <f>SUM(P14:P37)</f>
        <v>38.2</v>
      </c>
      <c r="Q38" s="19">
        <f t="shared" si="31"/>
        <v>202.11640211640213</v>
      </c>
      <c r="R38" s="11">
        <f>SUM(R14:R37)</f>
        <v>2</v>
      </c>
      <c r="S38" s="11">
        <f>SUM(S14:S37)</f>
        <v>109.6</v>
      </c>
      <c r="T38" s="19">
        <f t="shared" si="32"/>
        <v>5480</v>
      </c>
      <c r="U38" s="23">
        <f>+I38+L38+O38+R38</f>
        <v>152.10000000000002</v>
      </c>
      <c r="V38" s="23">
        <f>+J38+M38+P38+S38</f>
        <v>387.9</v>
      </c>
      <c r="W38" s="19">
        <f>V38/U38*100</f>
        <v>255.02958579881653</v>
      </c>
      <c r="X38" s="24">
        <f>SUM(X14:X37)</f>
        <v>98.79999999999998</v>
      </c>
      <c r="Y38" s="24">
        <f>SUM(Y14:Y37)</f>
        <v>165.70000000000002</v>
      </c>
      <c r="Z38" s="19">
        <f t="shared" si="7"/>
        <v>167.71255060728748</v>
      </c>
      <c r="AA38" s="24">
        <f>SUM(AA14:AA37)</f>
        <v>0</v>
      </c>
      <c r="AB38" s="24">
        <f>SUM(AB14:AB37)</f>
        <v>18.2</v>
      </c>
      <c r="AC38" s="19" t="e">
        <f t="shared" si="8"/>
        <v>#DIV/0!</v>
      </c>
      <c r="AD38" s="23">
        <f>+X38+AA38</f>
        <v>98.79999999999998</v>
      </c>
      <c r="AE38" s="23">
        <f>+Y38+AB38</f>
        <v>183.9</v>
      </c>
      <c r="AF38" s="19">
        <f>AE38/AD38*100</f>
        <v>186.13360323886644</v>
      </c>
      <c r="AG38" s="11">
        <f>SUM(AG14:AG37)</f>
        <v>1793</v>
      </c>
      <c r="AH38" s="11">
        <f>SUM(AH14:AH37)</f>
        <v>2937.6</v>
      </c>
      <c r="AI38" s="19">
        <f t="shared" si="9"/>
        <v>163.83714445064138</v>
      </c>
      <c r="AJ38" s="11">
        <f>SUM(AJ14:AJ37)</f>
        <v>0</v>
      </c>
      <c r="AK38" s="11">
        <f>SUM(AK14:AK37)</f>
        <v>383</v>
      </c>
      <c r="AL38" s="19" t="e">
        <f t="shared" si="10"/>
        <v>#DIV/0!</v>
      </c>
      <c r="AM38" s="11">
        <f>SUM(AM14:AM37)</f>
        <v>123.5</v>
      </c>
      <c r="AN38" s="11">
        <f>SUM(AN14:AN37)</f>
        <v>155.1</v>
      </c>
      <c r="AO38" s="19">
        <f t="shared" si="11"/>
        <v>125.58704453441297</v>
      </c>
      <c r="AP38" s="11">
        <f>SUM(AP14:AP37)</f>
        <v>1793.4000000000003</v>
      </c>
      <c r="AQ38" s="11">
        <f>SUM(AQ14:AQ37)</f>
        <v>3536.3</v>
      </c>
      <c r="AR38" s="19">
        <f t="shared" si="12"/>
        <v>197.18411954945913</v>
      </c>
      <c r="AS38" s="11">
        <f>SUM(AS14:AS37)</f>
        <v>678.4</v>
      </c>
      <c r="AT38" s="11">
        <f>SUM(AT14:AT37)</f>
        <v>1042.5000000000002</v>
      </c>
      <c r="AU38" s="19">
        <f t="shared" si="13"/>
        <v>153.67040094339626</v>
      </c>
      <c r="AV38" s="11">
        <f>SUM(AV14:AV37)</f>
        <v>520.5</v>
      </c>
      <c r="AW38" s="11">
        <f>SUM(AW14:AW37)</f>
        <v>639.5999999999999</v>
      </c>
      <c r="AX38" s="19">
        <f t="shared" si="14"/>
        <v>122.88184438040344</v>
      </c>
      <c r="AY38" s="11">
        <f>SUM(AY14:AY37)</f>
        <v>138.2</v>
      </c>
      <c r="AZ38" s="11">
        <f>SUM(AZ14:AZ37)</f>
        <v>202.57</v>
      </c>
      <c r="BA38" s="19">
        <f t="shared" si="15"/>
        <v>146.57742402315486</v>
      </c>
      <c r="BB38" s="11">
        <f>SUM(BB14:BB37)</f>
        <v>31</v>
      </c>
      <c r="BC38" s="11">
        <f>SUM(BC14:BC37)</f>
        <v>298.1000000000001</v>
      </c>
      <c r="BD38" s="19">
        <f t="shared" si="25"/>
        <v>961.6129032258067</v>
      </c>
    </row>
  </sheetData>
  <mergeCells count="32">
    <mergeCell ref="A13:B13"/>
    <mergeCell ref="A38:B38"/>
    <mergeCell ref="AS10:AU11"/>
    <mergeCell ref="AV10:AX10"/>
    <mergeCell ref="AP8:AR11"/>
    <mergeCell ref="F9:H11"/>
    <mergeCell ref="I9:AC9"/>
    <mergeCell ref="AG9:AI11"/>
    <mergeCell ref="AJ9:AL9"/>
    <mergeCell ref="AM9:AO11"/>
    <mergeCell ref="AS9:BD9"/>
    <mergeCell ref="AY10:BA10"/>
    <mergeCell ref="BB10:BD11"/>
    <mergeCell ref="AV11:AX11"/>
    <mergeCell ref="AY11:BA11"/>
    <mergeCell ref="A8:B12"/>
    <mergeCell ref="C8:E11"/>
    <mergeCell ref="F8:AL8"/>
    <mergeCell ref="AJ10:AL11"/>
    <mergeCell ref="AA10:AC11"/>
    <mergeCell ref="X10:Z11"/>
    <mergeCell ref="R10:T11"/>
    <mergeCell ref="O10:Q11"/>
    <mergeCell ref="L10:N11"/>
    <mergeCell ref="I10:K11"/>
    <mergeCell ref="AD10:AF11"/>
    <mergeCell ref="U11:W11"/>
    <mergeCell ref="G6:J6"/>
    <mergeCell ref="L1:N1"/>
    <mergeCell ref="L2:N2"/>
    <mergeCell ref="C4:N4"/>
    <mergeCell ref="C5:N5"/>
  </mergeCells>
  <printOptions/>
  <pageMargins left="0.58" right="0.7479166666666667" top="0.9840277777777778" bottom="0.9840277777777778" header="0.5118055555555556" footer="0.5118055555555556"/>
  <pageSetup horizontalDpi="300" verticalDpi="300" orientation="landscape" paperSize="9" scale="41" r:id="rId1"/>
  <colBreaks count="2" manualBreakCount="2">
    <brk id="23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Klient</cp:lastModifiedBy>
  <cp:lastPrinted>2007-04-17T10:02:54Z</cp:lastPrinted>
  <dcterms:created xsi:type="dcterms:W3CDTF">2006-03-31T05:22:05Z</dcterms:created>
  <dcterms:modified xsi:type="dcterms:W3CDTF">2007-04-19T04:20:43Z</dcterms:modified>
  <cp:category/>
  <cp:version/>
  <cp:contentType/>
  <cp:contentStatus/>
  <cp:revision>1</cp:revision>
</cp:coreProperties>
</file>