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65386" windowWidth="12120" windowHeight="9105" tabRatio="561" activeTab="0"/>
  </bookViews>
  <sheets>
    <sheet name="посев" sheetId="1" r:id="rId1"/>
  </sheets>
  <definedNames>
    <definedName name="А2">#REF!</definedName>
    <definedName name="_xlnm.Print_Area" localSheetId="0">'посев'!$A$1:$AB$45</definedName>
  </definedNames>
  <calcPr fullCalcOnLoad="1"/>
</workbook>
</file>

<file path=xl/sharedStrings.xml><?xml version="1.0" encoding="utf-8"?>
<sst xmlns="http://schemas.openxmlformats.org/spreadsheetml/2006/main" count="116" uniqueCount="93">
  <si>
    <t>хозяйств</t>
  </si>
  <si>
    <t>Наименование</t>
  </si>
  <si>
    <t>Итого по КФХ</t>
  </si>
  <si>
    <t>Всего по району</t>
  </si>
  <si>
    <t>13.НИИСХ</t>
  </si>
  <si>
    <t>14.Цивильский АТТ</t>
  </si>
  <si>
    <t>15.ООО "Авангард"</t>
  </si>
  <si>
    <t>16.ООО А/ф "Вега"</t>
  </si>
  <si>
    <t>17.ООО АФ "Кибекси"</t>
  </si>
  <si>
    <t>18.ООО АФ "Александр"</t>
  </si>
  <si>
    <t>19.ООО КФХ "Луч"</t>
  </si>
  <si>
    <t>1.КФХ Хорошавина А.В.</t>
  </si>
  <si>
    <t>4.КФХ Егоровой В.Л.</t>
  </si>
  <si>
    <t>6.КФХ Артемьева А.В.</t>
  </si>
  <si>
    <t>7.КФХ Иванова С.Ю.</t>
  </si>
  <si>
    <t>8.КФХ Семенова В.Н.</t>
  </si>
  <si>
    <t>9.КФХ Илларионова В.В.</t>
  </si>
  <si>
    <t>План</t>
  </si>
  <si>
    <t>га</t>
  </si>
  <si>
    <t>1.ОАО "Броневик"</t>
  </si>
  <si>
    <t>2.ООО "Водолей"</t>
  </si>
  <si>
    <t>3.ООО "Руно"</t>
  </si>
  <si>
    <t>4. ООО  "ВДС"</t>
  </si>
  <si>
    <t>5. СХПК "Рассвет"</t>
  </si>
  <si>
    <t>6. СХПК "Коммунар"</t>
  </si>
  <si>
    <t>8.СХПК "Правда"</t>
  </si>
  <si>
    <t>9.ЗАО "Цивильское"</t>
  </si>
  <si>
    <t>11.СХПК "Гвардия"</t>
  </si>
  <si>
    <t>12.СХПК "Тиуши"</t>
  </si>
  <si>
    <t>2.КФХ Андреева Л.Н.</t>
  </si>
  <si>
    <t>7. СХПК "Пам.Ульянова"</t>
  </si>
  <si>
    <t>ввода</t>
  </si>
  <si>
    <t>с/о неисп.</t>
  </si>
  <si>
    <t>земель, га</t>
  </si>
  <si>
    <t>5.КФХ Коротникова В.В.</t>
  </si>
  <si>
    <t>Итого по хоз.</t>
  </si>
  <si>
    <t>Факт</t>
  </si>
  <si>
    <t>10. КФХ Николаева О.К.</t>
  </si>
  <si>
    <t>20.ООО "АгроТоргСервис"</t>
  </si>
  <si>
    <t>11.КФХ "Талпас"</t>
  </si>
  <si>
    <t>12. КФХ Васильева А.Ю.</t>
  </si>
  <si>
    <t>21. НИПТИХ</t>
  </si>
  <si>
    <t>22. Чувашхмельпром</t>
  </si>
  <si>
    <t>Подг.</t>
  </si>
  <si>
    <t>почвы</t>
  </si>
  <si>
    <t>под оз.,</t>
  </si>
  <si>
    <t>сено</t>
  </si>
  <si>
    <t>сенаж</t>
  </si>
  <si>
    <t>культур</t>
  </si>
  <si>
    <t>Всего</t>
  </si>
  <si>
    <t>зер. и з/б,</t>
  </si>
  <si>
    <t>площадь</t>
  </si>
  <si>
    <t>всего</t>
  </si>
  <si>
    <t>силос</t>
  </si>
  <si>
    <t>зерна,</t>
  </si>
  <si>
    <t>тонн</t>
  </si>
  <si>
    <t>ц/га</t>
  </si>
  <si>
    <t>3.КФХ Кириллова А.П.</t>
  </si>
  <si>
    <t xml:space="preserve">К-во </t>
  </si>
  <si>
    <t>%</t>
  </si>
  <si>
    <t>Намолоч</t>
  </si>
  <si>
    <t>солома</t>
  </si>
  <si>
    <t>раб.</t>
  </si>
  <si>
    <t>агрег.</t>
  </si>
  <si>
    <t>Заготовка,тонн</t>
  </si>
  <si>
    <t>Картофель</t>
  </si>
  <si>
    <t>Валовой</t>
  </si>
  <si>
    <t>сбор</t>
  </si>
  <si>
    <t>Урожай</t>
  </si>
  <si>
    <t>ность</t>
  </si>
  <si>
    <t>Посев</t>
  </si>
  <si>
    <t>озимых</t>
  </si>
  <si>
    <t>семян</t>
  </si>
  <si>
    <t>яров</t>
  </si>
  <si>
    <t>Засыпано</t>
  </si>
  <si>
    <t>убрано</t>
  </si>
  <si>
    <t>21.ООО "Дружба"</t>
  </si>
  <si>
    <t>Урожай-</t>
  </si>
  <si>
    <t>Зябь</t>
  </si>
  <si>
    <t>К-во</t>
  </si>
  <si>
    <t>звень</t>
  </si>
  <si>
    <t>Овощи</t>
  </si>
  <si>
    <t>в т.ч.</t>
  </si>
  <si>
    <t>рожь</t>
  </si>
  <si>
    <t>пш.</t>
  </si>
  <si>
    <t>посева</t>
  </si>
  <si>
    <t>Скош. Обм</t>
  </si>
  <si>
    <t>к плану</t>
  </si>
  <si>
    <t xml:space="preserve">13.Прочие </t>
  </si>
  <si>
    <t xml:space="preserve"> </t>
  </si>
  <si>
    <t>по сор.</t>
  </si>
  <si>
    <t>10.ФГУП "Колос"</t>
  </si>
  <si>
    <t>Информация о сельскохозяйственных работах по состоянию на 08 октября 2010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</si>
</sst>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%"/>
    <numFmt numFmtId="170" formatCode="0.0000"/>
    <numFmt numFmtId="171" formatCode="0.000000"/>
    <numFmt numFmtId="172" formatCode="0.0000000"/>
    <numFmt numFmtId="173" formatCode="0.00000"/>
    <numFmt numFmtId="174" formatCode="#,##0.0"/>
    <numFmt numFmtId="175" formatCode="#,##0.000"/>
    <numFmt numFmtId="176" formatCode="_-* #,##0.0_р_._-;\-* #,##0.0_р_._-;_-* &quot;-&quot;??_р_._-;_-@_-"/>
    <numFmt numFmtId="177" formatCode="0.000%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_р_._-;\-* #,##0_р_._-;_-* &quot;-&quot;??_р_._-;_-@_-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6"/>
      <name val="Arial Cyr"/>
      <family val="2"/>
    </font>
    <font>
      <b/>
      <sz val="16"/>
      <color indexed="16"/>
      <name val="Arial Cyr"/>
      <family val="2"/>
    </font>
    <font>
      <sz val="16"/>
      <color indexed="18"/>
      <name val="Times New Roman"/>
      <family val="1"/>
    </font>
    <font>
      <b/>
      <sz val="16"/>
      <color indexed="53"/>
      <name val="Times New Roman"/>
      <family val="1"/>
    </font>
    <font>
      <b/>
      <sz val="16"/>
      <color indexed="53"/>
      <name val="Arial Cyr"/>
      <family val="2"/>
    </font>
    <font>
      <b/>
      <sz val="16"/>
      <color indexed="16"/>
      <name val="Times New Roman"/>
      <family val="1"/>
    </font>
    <font>
      <b/>
      <sz val="14"/>
      <color indexed="17"/>
      <name val="Arial Cyr"/>
      <family val="2"/>
    </font>
    <font>
      <b/>
      <sz val="11"/>
      <color indexed="17"/>
      <name val="Arial Cyr"/>
      <family val="2"/>
    </font>
    <font>
      <sz val="14"/>
      <color indexed="17"/>
      <name val="Arial Cyr"/>
      <family val="2"/>
    </font>
    <font>
      <sz val="11"/>
      <color indexed="17"/>
      <name val="Arial Cyr"/>
      <family val="2"/>
    </font>
    <font>
      <sz val="14"/>
      <color indexed="8"/>
      <name val="Arial Cyr"/>
      <family val="0"/>
    </font>
    <font>
      <b/>
      <sz val="12"/>
      <name val="Arial Cyr"/>
      <family val="0"/>
    </font>
    <font>
      <b/>
      <sz val="16"/>
      <color indexed="60"/>
      <name val="Arial Cyr"/>
      <family val="2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1" fontId="4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5" fillId="0" borderId="1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14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14" fillId="0" borderId="1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5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5" xfId="0" applyFont="1" applyBorder="1" applyAlignment="1">
      <alignment/>
    </xf>
    <xf numFmtId="0" fontId="20" fillId="0" borderId="4" xfId="0" applyFont="1" applyBorder="1" applyAlignment="1">
      <alignment/>
    </xf>
    <xf numFmtId="0" fontId="20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67" fontId="10" fillId="0" borderId="2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7" fontId="21" fillId="0" borderId="2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167" fontId="10" fillId="0" borderId="1" xfId="0" applyNumberFormat="1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7"/>
  <sheetViews>
    <sheetView tabSelected="1" view="pageBreakPreview" zoomScale="75" zoomScaleNormal="75" zoomScaleSheetLayoutView="75" workbookViewId="0" topLeftCell="A1">
      <pane xSplit="1" ySplit="5" topLeftCell="V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45" sqref="M45"/>
    </sheetView>
  </sheetViews>
  <sheetFormatPr defaultColWidth="9.00390625" defaultRowHeight="12.75"/>
  <cols>
    <col min="1" max="1" width="42.75390625" style="6" customWidth="1"/>
    <col min="2" max="2" width="8.625" style="6" customWidth="1"/>
    <col min="3" max="4" width="11.75390625" style="6" customWidth="1"/>
    <col min="5" max="5" width="10.75390625" style="6" customWidth="1"/>
    <col min="6" max="6" width="10.25390625" style="6" customWidth="1"/>
    <col min="7" max="7" width="9.125" style="6" customWidth="1"/>
    <col min="8" max="8" width="8.375" style="6" customWidth="1"/>
    <col min="9" max="9" width="9.375" style="6" customWidth="1"/>
    <col min="10" max="10" width="9.75390625" style="6" customWidth="1"/>
    <col min="11" max="11" width="8.375" style="0" customWidth="1"/>
    <col min="12" max="12" width="10.75390625" style="0" customWidth="1"/>
    <col min="13" max="13" width="9.875" style="0" customWidth="1"/>
    <col min="14" max="14" width="8.75390625" style="0" customWidth="1"/>
    <col min="15" max="15" width="10.125" style="0" customWidth="1"/>
    <col min="16" max="16" width="8.375" style="0" customWidth="1"/>
    <col min="17" max="17" width="8.25390625" style="0" customWidth="1"/>
    <col min="18" max="19" width="9.75390625" style="0" customWidth="1"/>
    <col min="24" max="24" width="10.125" style="0" customWidth="1"/>
    <col min="25" max="25" width="8.75390625" style="0" customWidth="1"/>
    <col min="26" max="26" width="6.875" style="0" customWidth="1"/>
    <col min="27" max="27" width="8.25390625" style="0" customWidth="1"/>
    <col min="28" max="28" width="7.25390625" style="0" customWidth="1"/>
  </cols>
  <sheetData>
    <row r="1" spans="1:28" ht="24" customHeight="1" thickBot="1">
      <c r="A1" s="107" t="s">
        <v>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</row>
    <row r="2" spans="1:28" ht="18.75" thickBot="1">
      <c r="A2" s="50" t="s">
        <v>1</v>
      </c>
      <c r="B2" s="94" t="s">
        <v>17</v>
      </c>
      <c r="C2" s="95" t="s">
        <v>36</v>
      </c>
      <c r="D2" s="69" t="s">
        <v>86</v>
      </c>
      <c r="E2" s="51" t="s">
        <v>60</v>
      </c>
      <c r="F2" s="70" t="s">
        <v>77</v>
      </c>
      <c r="G2" s="112" t="s">
        <v>65</v>
      </c>
      <c r="H2" s="113"/>
      <c r="I2" s="113"/>
      <c r="J2" s="114"/>
      <c r="K2" s="112" t="s">
        <v>81</v>
      </c>
      <c r="L2" s="113"/>
      <c r="M2" s="114"/>
      <c r="N2" s="115" t="s">
        <v>64</v>
      </c>
      <c r="O2" s="116"/>
      <c r="P2" s="116"/>
      <c r="Q2" s="116"/>
      <c r="R2" s="32" t="s">
        <v>43</v>
      </c>
      <c r="S2" s="25" t="s">
        <v>17</v>
      </c>
      <c r="T2" s="99" t="s">
        <v>70</v>
      </c>
      <c r="U2" s="100"/>
      <c r="V2" s="100"/>
      <c r="W2" s="101"/>
      <c r="X2" s="100" t="s">
        <v>74</v>
      </c>
      <c r="Y2" s="101"/>
      <c r="Z2" s="84" t="s">
        <v>79</v>
      </c>
      <c r="AA2" s="25" t="s">
        <v>78</v>
      </c>
      <c r="AB2" s="61" t="s">
        <v>58</v>
      </c>
    </row>
    <row r="3" spans="1:28" ht="16.5" customHeight="1" thickBot="1">
      <c r="A3" s="52"/>
      <c r="B3" s="117" t="s">
        <v>31</v>
      </c>
      <c r="C3" s="118"/>
      <c r="D3" s="71" t="s">
        <v>50</v>
      </c>
      <c r="E3" s="53" t="s">
        <v>54</v>
      </c>
      <c r="F3" s="73" t="s">
        <v>69</v>
      </c>
      <c r="G3" s="117" t="s">
        <v>51</v>
      </c>
      <c r="H3" s="118"/>
      <c r="I3" s="53" t="s">
        <v>66</v>
      </c>
      <c r="J3" s="79" t="s">
        <v>68</v>
      </c>
      <c r="K3" s="54" t="s">
        <v>75</v>
      </c>
      <c r="L3" s="53" t="s">
        <v>66</v>
      </c>
      <c r="M3" s="79" t="s">
        <v>68</v>
      </c>
      <c r="N3" s="25" t="s">
        <v>46</v>
      </c>
      <c r="O3" s="25" t="s">
        <v>61</v>
      </c>
      <c r="P3" s="25" t="s">
        <v>47</v>
      </c>
      <c r="Q3" s="32" t="s">
        <v>53</v>
      </c>
      <c r="R3" s="33" t="s">
        <v>44</v>
      </c>
      <c r="S3" s="26" t="s">
        <v>85</v>
      </c>
      <c r="T3" s="102" t="s">
        <v>71</v>
      </c>
      <c r="U3" s="103"/>
      <c r="V3" s="103"/>
      <c r="W3" s="104"/>
      <c r="X3" s="108" t="s">
        <v>72</v>
      </c>
      <c r="Y3" s="109"/>
      <c r="Z3" s="85" t="s">
        <v>80</v>
      </c>
      <c r="AA3" s="26"/>
      <c r="AB3" s="60" t="s">
        <v>62</v>
      </c>
    </row>
    <row r="4" spans="1:28" ht="18">
      <c r="A4" s="52" t="s">
        <v>0</v>
      </c>
      <c r="B4" s="119" t="s">
        <v>32</v>
      </c>
      <c r="C4" s="120"/>
      <c r="D4" s="71" t="s">
        <v>48</v>
      </c>
      <c r="E4" s="53"/>
      <c r="F4" s="73"/>
      <c r="G4" s="54" t="s">
        <v>52</v>
      </c>
      <c r="H4" s="51" t="s">
        <v>75</v>
      </c>
      <c r="I4" s="53" t="s">
        <v>67</v>
      </c>
      <c r="J4" s="53" t="s">
        <v>69</v>
      </c>
      <c r="K4" s="55"/>
      <c r="L4" s="53" t="s">
        <v>67</v>
      </c>
      <c r="M4" s="53" t="s">
        <v>69</v>
      </c>
      <c r="N4" s="26"/>
      <c r="O4" s="26"/>
      <c r="P4" s="26"/>
      <c r="Q4" s="33"/>
      <c r="R4" s="26" t="s">
        <v>45</v>
      </c>
      <c r="S4" s="26" t="s">
        <v>71</v>
      </c>
      <c r="T4" s="33" t="s">
        <v>49</v>
      </c>
      <c r="U4" s="96" t="s">
        <v>59</v>
      </c>
      <c r="V4" s="105" t="s">
        <v>82</v>
      </c>
      <c r="W4" s="106"/>
      <c r="X4" s="84" t="s">
        <v>71</v>
      </c>
      <c r="Y4" s="25" t="s">
        <v>73</v>
      </c>
      <c r="Z4" s="26" t="s">
        <v>90</v>
      </c>
      <c r="AA4" s="26"/>
      <c r="AB4" s="60" t="s">
        <v>63</v>
      </c>
    </row>
    <row r="5" spans="1:28" ht="18.75" thickBot="1">
      <c r="A5" s="56"/>
      <c r="B5" s="110" t="s">
        <v>33</v>
      </c>
      <c r="C5" s="111"/>
      <c r="D5" s="72" t="s">
        <v>18</v>
      </c>
      <c r="E5" s="57" t="s">
        <v>55</v>
      </c>
      <c r="F5" s="74" t="s">
        <v>56</v>
      </c>
      <c r="G5" s="57" t="s">
        <v>18</v>
      </c>
      <c r="H5" s="58" t="s">
        <v>18</v>
      </c>
      <c r="I5" s="57" t="s">
        <v>55</v>
      </c>
      <c r="J5" s="74" t="s">
        <v>56</v>
      </c>
      <c r="K5" s="58" t="s">
        <v>18</v>
      </c>
      <c r="L5" s="57" t="s">
        <v>55</v>
      </c>
      <c r="M5" s="74" t="s">
        <v>56</v>
      </c>
      <c r="N5" s="27"/>
      <c r="O5" s="27"/>
      <c r="P5" s="27"/>
      <c r="Q5" s="34"/>
      <c r="R5" s="27" t="s">
        <v>18</v>
      </c>
      <c r="S5" s="27" t="s">
        <v>18</v>
      </c>
      <c r="T5" s="34" t="s">
        <v>18</v>
      </c>
      <c r="U5" s="88" t="s">
        <v>87</v>
      </c>
      <c r="V5" s="87" t="s">
        <v>83</v>
      </c>
      <c r="W5" s="27" t="s">
        <v>84</v>
      </c>
      <c r="X5" s="87" t="s">
        <v>55</v>
      </c>
      <c r="Y5" s="27" t="s">
        <v>55</v>
      </c>
      <c r="Z5" s="27" t="s">
        <v>72</v>
      </c>
      <c r="AA5" s="27" t="s">
        <v>18</v>
      </c>
      <c r="AB5" s="97"/>
    </row>
    <row r="6" spans="1:28" ht="24.75" customHeight="1">
      <c r="A6" s="38" t="s">
        <v>19</v>
      </c>
      <c r="B6" s="30"/>
      <c r="C6" s="31"/>
      <c r="D6" s="14">
        <v>600</v>
      </c>
      <c r="E6" s="14">
        <v>700</v>
      </c>
      <c r="F6" s="66">
        <f aca="true" t="shared" si="0" ref="F6:F18">E6/D6*10</f>
        <v>11.666666666666668</v>
      </c>
      <c r="G6" s="82"/>
      <c r="H6" s="3"/>
      <c r="I6" s="3"/>
      <c r="J6" s="3"/>
      <c r="K6" s="8"/>
      <c r="L6" s="8"/>
      <c r="M6" s="28"/>
      <c r="N6" s="3">
        <v>200</v>
      </c>
      <c r="O6" s="28">
        <v>250</v>
      </c>
      <c r="P6" s="5"/>
      <c r="Q6" s="5"/>
      <c r="R6" s="29">
        <v>580</v>
      </c>
      <c r="S6" s="89">
        <v>500</v>
      </c>
      <c r="T6" s="29">
        <f>V6+W6</f>
        <v>580</v>
      </c>
      <c r="U6" s="28">
        <f>T6/S6*100</f>
        <v>115.99999999999999</v>
      </c>
      <c r="V6" s="29">
        <v>580</v>
      </c>
      <c r="W6" s="29"/>
      <c r="X6" s="29">
        <v>300</v>
      </c>
      <c r="Y6" s="29">
        <v>180</v>
      </c>
      <c r="Z6" s="29">
        <v>1</v>
      </c>
      <c r="AA6" s="29">
        <v>430</v>
      </c>
      <c r="AB6" s="29">
        <v>3</v>
      </c>
    </row>
    <row r="7" spans="1:30" ht="24.75" customHeight="1">
      <c r="A7" s="38" t="s">
        <v>20</v>
      </c>
      <c r="B7" s="17"/>
      <c r="C7" s="20"/>
      <c r="D7" s="14">
        <v>360</v>
      </c>
      <c r="E7" s="14">
        <v>350</v>
      </c>
      <c r="F7" s="66">
        <f t="shared" si="0"/>
        <v>9.722222222222221</v>
      </c>
      <c r="G7" s="82"/>
      <c r="H7" s="3"/>
      <c r="I7" s="3"/>
      <c r="J7" s="3"/>
      <c r="K7" s="24"/>
      <c r="L7" s="24"/>
      <c r="M7" s="10"/>
      <c r="N7" s="11">
        <v>185</v>
      </c>
      <c r="O7" s="11">
        <v>250</v>
      </c>
      <c r="P7" s="11">
        <v>100</v>
      </c>
      <c r="Q7" s="15"/>
      <c r="R7" s="13">
        <v>500</v>
      </c>
      <c r="S7" s="18">
        <v>400</v>
      </c>
      <c r="T7" s="29">
        <f>V7+W7</f>
        <v>500</v>
      </c>
      <c r="U7" s="28">
        <f>T7/S7*100</f>
        <v>125</v>
      </c>
      <c r="V7" s="13">
        <v>358</v>
      </c>
      <c r="W7" s="13">
        <v>142</v>
      </c>
      <c r="X7" s="13">
        <v>60</v>
      </c>
      <c r="Y7" s="13">
        <v>25</v>
      </c>
      <c r="Z7" s="13"/>
      <c r="AA7" s="13">
        <v>900</v>
      </c>
      <c r="AB7" s="13">
        <v>2</v>
      </c>
      <c r="AD7" s="80"/>
    </row>
    <row r="8" spans="1:28" ht="24.75" customHeight="1">
      <c r="A8" s="38" t="s">
        <v>21</v>
      </c>
      <c r="B8" s="17">
        <v>120</v>
      </c>
      <c r="C8" s="59">
        <v>120</v>
      </c>
      <c r="D8" s="14">
        <v>204</v>
      </c>
      <c r="E8" s="14">
        <v>100</v>
      </c>
      <c r="F8" s="66">
        <f t="shared" si="0"/>
        <v>4.901960784313725</v>
      </c>
      <c r="G8" s="82"/>
      <c r="H8" s="3"/>
      <c r="I8" s="3"/>
      <c r="J8" s="3"/>
      <c r="K8" s="9"/>
      <c r="L8" s="9"/>
      <c r="M8" s="11"/>
      <c r="N8" s="11">
        <v>50</v>
      </c>
      <c r="O8" s="11">
        <v>40</v>
      </c>
      <c r="P8" s="11"/>
      <c r="Q8" s="15"/>
      <c r="R8" s="13"/>
      <c r="S8" s="18">
        <v>180</v>
      </c>
      <c r="T8" s="29"/>
      <c r="U8" s="29"/>
      <c r="V8" s="13"/>
      <c r="W8" s="13"/>
      <c r="X8" s="13">
        <v>29</v>
      </c>
      <c r="Y8" s="13">
        <v>20</v>
      </c>
      <c r="Z8" s="13"/>
      <c r="AA8" s="13">
        <v>180</v>
      </c>
      <c r="AB8" s="13"/>
    </row>
    <row r="9" spans="1:28" ht="24.75" customHeight="1">
      <c r="A9" s="49" t="s">
        <v>22</v>
      </c>
      <c r="B9" s="24"/>
      <c r="C9" s="20"/>
      <c r="D9" s="14">
        <v>627</v>
      </c>
      <c r="E9" s="14">
        <v>870</v>
      </c>
      <c r="F9" s="66">
        <f t="shared" si="0"/>
        <v>13.875598086124402</v>
      </c>
      <c r="G9" s="82"/>
      <c r="H9" s="3"/>
      <c r="I9" s="3"/>
      <c r="J9" s="3"/>
      <c r="K9" s="9"/>
      <c r="L9" s="9"/>
      <c r="M9" s="11"/>
      <c r="N9" s="10">
        <v>50</v>
      </c>
      <c r="O9" s="10">
        <v>400</v>
      </c>
      <c r="P9" s="10">
        <v>350</v>
      </c>
      <c r="Q9" s="15"/>
      <c r="R9" s="13">
        <v>560</v>
      </c>
      <c r="S9" s="18">
        <v>500</v>
      </c>
      <c r="T9" s="29">
        <f>V9+W9</f>
        <v>560</v>
      </c>
      <c r="U9" s="29">
        <f aca="true" t="shared" si="1" ref="U9:U17">T9/S9*100</f>
        <v>112.00000000000001</v>
      </c>
      <c r="V9" s="13">
        <v>230</v>
      </c>
      <c r="W9" s="13">
        <v>330</v>
      </c>
      <c r="X9" s="13">
        <v>58</v>
      </c>
      <c r="Y9" s="13"/>
      <c r="Z9" s="13">
        <v>1</v>
      </c>
      <c r="AA9" s="13">
        <v>320</v>
      </c>
      <c r="AB9" s="13">
        <v>3</v>
      </c>
    </row>
    <row r="10" spans="1:28" ht="24.75" customHeight="1">
      <c r="A10" s="38" t="s">
        <v>23</v>
      </c>
      <c r="B10" s="17"/>
      <c r="C10" s="7"/>
      <c r="D10" s="14">
        <v>380</v>
      </c>
      <c r="E10" s="14">
        <v>304</v>
      </c>
      <c r="F10" s="66">
        <f t="shared" si="0"/>
        <v>8</v>
      </c>
      <c r="G10" s="82"/>
      <c r="H10" s="3"/>
      <c r="I10" s="3"/>
      <c r="J10" s="3"/>
      <c r="K10" s="24"/>
      <c r="L10" s="24"/>
      <c r="M10" s="10"/>
      <c r="N10" s="10">
        <v>152</v>
      </c>
      <c r="O10" s="11">
        <v>230</v>
      </c>
      <c r="P10" s="11">
        <v>300</v>
      </c>
      <c r="Q10" s="15"/>
      <c r="R10" s="13">
        <v>330</v>
      </c>
      <c r="S10" s="18">
        <v>500</v>
      </c>
      <c r="T10" s="29">
        <f aca="true" t="shared" si="2" ref="T10:T28">V10+W10</f>
        <v>330</v>
      </c>
      <c r="U10" s="29">
        <f t="shared" si="1"/>
        <v>66</v>
      </c>
      <c r="V10" s="13">
        <v>180</v>
      </c>
      <c r="W10" s="13">
        <v>150</v>
      </c>
      <c r="X10" s="13">
        <v>52</v>
      </c>
      <c r="Y10" s="13">
        <v>150</v>
      </c>
      <c r="Z10" s="13"/>
      <c r="AA10" s="13">
        <v>980</v>
      </c>
      <c r="AB10" s="13">
        <v>6</v>
      </c>
    </row>
    <row r="11" spans="1:28" ht="24.75" customHeight="1">
      <c r="A11" s="38" t="s">
        <v>24</v>
      </c>
      <c r="B11" s="17"/>
      <c r="C11" s="21"/>
      <c r="D11" s="14">
        <v>580</v>
      </c>
      <c r="E11" s="14">
        <v>351</v>
      </c>
      <c r="F11" s="66">
        <f t="shared" si="0"/>
        <v>6.051724137931035</v>
      </c>
      <c r="G11" s="82"/>
      <c r="H11" s="3"/>
      <c r="I11" s="3"/>
      <c r="J11" s="3"/>
      <c r="K11" s="24"/>
      <c r="L11" s="24"/>
      <c r="M11" s="11"/>
      <c r="N11" s="10">
        <v>179</v>
      </c>
      <c r="O11" s="11">
        <v>120</v>
      </c>
      <c r="P11" s="15"/>
      <c r="Q11" s="11">
        <v>200</v>
      </c>
      <c r="R11" s="13">
        <v>350</v>
      </c>
      <c r="S11" s="18">
        <v>600</v>
      </c>
      <c r="T11" s="29">
        <f t="shared" si="2"/>
        <v>350</v>
      </c>
      <c r="U11" s="28">
        <f t="shared" si="1"/>
        <v>58.333333333333336</v>
      </c>
      <c r="V11" s="13">
        <v>350</v>
      </c>
      <c r="W11" s="13"/>
      <c r="X11" s="13">
        <v>110</v>
      </c>
      <c r="Y11" s="13">
        <v>114</v>
      </c>
      <c r="Z11" s="13"/>
      <c r="AA11" s="13">
        <v>430</v>
      </c>
      <c r="AB11" s="13">
        <v>3</v>
      </c>
    </row>
    <row r="12" spans="1:28" ht="24.75" customHeight="1">
      <c r="A12" s="38" t="s">
        <v>30</v>
      </c>
      <c r="B12" s="17"/>
      <c r="C12" s="7"/>
      <c r="D12" s="14">
        <v>665</v>
      </c>
      <c r="E12" s="14">
        <v>394</v>
      </c>
      <c r="F12" s="66">
        <f t="shared" si="0"/>
        <v>5.924812030075188</v>
      </c>
      <c r="G12" s="82"/>
      <c r="H12" s="3"/>
      <c r="I12" s="3"/>
      <c r="J12" s="3"/>
      <c r="K12" s="9"/>
      <c r="L12" s="9"/>
      <c r="M12" s="11"/>
      <c r="N12" s="11">
        <v>262</v>
      </c>
      <c r="O12" s="11">
        <v>25</v>
      </c>
      <c r="P12" s="11">
        <v>600</v>
      </c>
      <c r="Q12" s="11"/>
      <c r="R12" s="13">
        <v>545</v>
      </c>
      <c r="S12" s="18">
        <v>310</v>
      </c>
      <c r="T12" s="29">
        <f t="shared" si="2"/>
        <v>545</v>
      </c>
      <c r="U12" s="28">
        <f t="shared" si="1"/>
        <v>175.80645161290323</v>
      </c>
      <c r="V12" s="13">
        <v>309</v>
      </c>
      <c r="W12" s="13">
        <v>236</v>
      </c>
      <c r="X12" s="13">
        <v>170</v>
      </c>
      <c r="Y12" s="13">
        <v>60</v>
      </c>
      <c r="Z12" s="13">
        <v>1</v>
      </c>
      <c r="AA12" s="13">
        <v>450</v>
      </c>
      <c r="AB12" s="13">
        <v>1</v>
      </c>
    </row>
    <row r="13" spans="1:28" ht="24.75" customHeight="1">
      <c r="A13" s="38" t="s">
        <v>25</v>
      </c>
      <c r="B13" s="17"/>
      <c r="C13" s="7"/>
      <c r="D13" s="14">
        <v>272</v>
      </c>
      <c r="E13" s="14">
        <v>296</v>
      </c>
      <c r="F13" s="66">
        <f t="shared" si="0"/>
        <v>10.88235294117647</v>
      </c>
      <c r="G13" s="82"/>
      <c r="H13" s="3"/>
      <c r="I13" s="3"/>
      <c r="J13" s="3"/>
      <c r="K13" s="9"/>
      <c r="L13" s="9"/>
      <c r="M13" s="11"/>
      <c r="N13" s="11">
        <v>300</v>
      </c>
      <c r="O13" s="11">
        <v>100</v>
      </c>
      <c r="P13" s="15"/>
      <c r="Q13" s="15"/>
      <c r="R13" s="13">
        <v>220</v>
      </c>
      <c r="S13" s="18">
        <v>350</v>
      </c>
      <c r="T13" s="29">
        <f t="shared" si="2"/>
        <v>220</v>
      </c>
      <c r="U13" s="28">
        <f t="shared" si="1"/>
        <v>62.857142857142854</v>
      </c>
      <c r="V13" s="13"/>
      <c r="W13" s="13">
        <v>220</v>
      </c>
      <c r="X13" s="13">
        <v>75</v>
      </c>
      <c r="Y13" s="13">
        <v>30</v>
      </c>
      <c r="Z13" s="13"/>
      <c r="AA13" s="13">
        <v>200</v>
      </c>
      <c r="AB13" s="13">
        <v>1</v>
      </c>
    </row>
    <row r="14" spans="1:28" ht="24.75" customHeight="1">
      <c r="A14" s="38" t="s">
        <v>26</v>
      </c>
      <c r="B14" s="17"/>
      <c r="C14" s="7"/>
      <c r="D14" s="14">
        <v>566</v>
      </c>
      <c r="E14" s="14">
        <v>182</v>
      </c>
      <c r="F14" s="66">
        <f t="shared" si="0"/>
        <v>3.215547703180212</v>
      </c>
      <c r="G14" s="82"/>
      <c r="H14" s="3"/>
      <c r="I14" s="3"/>
      <c r="J14" s="3"/>
      <c r="K14" s="24"/>
      <c r="L14" s="24"/>
      <c r="M14" s="11"/>
      <c r="N14" s="11">
        <v>90</v>
      </c>
      <c r="O14" s="11">
        <v>62</v>
      </c>
      <c r="P14" s="15"/>
      <c r="Q14" s="11"/>
      <c r="R14" s="13">
        <v>150</v>
      </c>
      <c r="S14" s="18">
        <v>350</v>
      </c>
      <c r="T14" s="29">
        <f t="shared" si="2"/>
        <v>150</v>
      </c>
      <c r="U14" s="28">
        <f t="shared" si="1"/>
        <v>42.857142857142854</v>
      </c>
      <c r="V14" s="13">
        <v>150</v>
      </c>
      <c r="W14" s="13"/>
      <c r="X14" s="13">
        <v>47</v>
      </c>
      <c r="Y14" s="13">
        <v>50</v>
      </c>
      <c r="Z14" s="13">
        <v>1</v>
      </c>
      <c r="AA14" s="13">
        <v>120</v>
      </c>
      <c r="AB14" s="13">
        <v>1</v>
      </c>
    </row>
    <row r="15" spans="1:28" ht="24.75" customHeight="1">
      <c r="A15" s="38" t="s">
        <v>91</v>
      </c>
      <c r="B15" s="17"/>
      <c r="C15" s="7"/>
      <c r="D15" s="14">
        <v>1195</v>
      </c>
      <c r="E15" s="14">
        <v>1363</v>
      </c>
      <c r="F15" s="66">
        <f t="shared" si="0"/>
        <v>11.405857740585773</v>
      </c>
      <c r="G15" s="82">
        <v>55</v>
      </c>
      <c r="H15" s="3">
        <v>55</v>
      </c>
      <c r="I15" s="3">
        <v>466</v>
      </c>
      <c r="J15" s="3">
        <f>I15/H15*10</f>
        <v>84.72727272727272</v>
      </c>
      <c r="K15" s="23"/>
      <c r="L15" s="23"/>
      <c r="M15" s="11"/>
      <c r="N15" s="11">
        <v>275</v>
      </c>
      <c r="O15" s="11">
        <v>140</v>
      </c>
      <c r="P15" s="11">
        <v>1000</v>
      </c>
      <c r="Q15" s="15"/>
      <c r="R15" s="13">
        <v>950</v>
      </c>
      <c r="S15" s="18">
        <v>1100</v>
      </c>
      <c r="T15" s="29">
        <f t="shared" si="2"/>
        <v>950</v>
      </c>
      <c r="U15" s="28">
        <f t="shared" si="1"/>
        <v>86.36363636363636</v>
      </c>
      <c r="V15" s="13">
        <v>300</v>
      </c>
      <c r="W15" s="13">
        <v>650</v>
      </c>
      <c r="X15" s="13">
        <v>150</v>
      </c>
      <c r="Y15" s="13">
        <v>1000</v>
      </c>
      <c r="Z15" s="13">
        <v>1</v>
      </c>
      <c r="AA15" s="13">
        <v>1850</v>
      </c>
      <c r="AB15" s="13">
        <v>7</v>
      </c>
    </row>
    <row r="16" spans="1:28" ht="24.75" customHeight="1">
      <c r="A16" s="38" t="s">
        <v>27</v>
      </c>
      <c r="B16" s="17">
        <v>130</v>
      </c>
      <c r="C16" s="19">
        <v>130</v>
      </c>
      <c r="D16" s="14">
        <v>354</v>
      </c>
      <c r="E16" s="14">
        <v>362</v>
      </c>
      <c r="F16" s="66">
        <f t="shared" si="0"/>
        <v>10.225988700564972</v>
      </c>
      <c r="G16" s="82"/>
      <c r="H16" s="3"/>
      <c r="I16" s="3"/>
      <c r="J16" s="3"/>
      <c r="K16" s="24"/>
      <c r="L16" s="24"/>
      <c r="M16" s="11"/>
      <c r="N16" s="11">
        <v>185</v>
      </c>
      <c r="O16" s="11">
        <v>51</v>
      </c>
      <c r="P16" s="11">
        <v>600</v>
      </c>
      <c r="Q16" s="15"/>
      <c r="R16" s="13">
        <v>250</v>
      </c>
      <c r="S16" s="18">
        <v>250</v>
      </c>
      <c r="T16" s="29">
        <f t="shared" si="2"/>
        <v>250</v>
      </c>
      <c r="U16" s="29">
        <f t="shared" si="1"/>
        <v>100</v>
      </c>
      <c r="V16" s="13"/>
      <c r="W16" s="13">
        <v>250</v>
      </c>
      <c r="X16" s="13">
        <v>22</v>
      </c>
      <c r="Y16" s="13">
        <v>50</v>
      </c>
      <c r="Z16" s="13"/>
      <c r="AA16" s="13">
        <v>350</v>
      </c>
      <c r="AB16" s="13">
        <v>3</v>
      </c>
    </row>
    <row r="17" spans="1:28" ht="24.75" customHeight="1">
      <c r="A17" s="38" t="s">
        <v>28</v>
      </c>
      <c r="B17" s="17"/>
      <c r="C17" s="7"/>
      <c r="D17" s="14">
        <v>78</v>
      </c>
      <c r="E17" s="14">
        <v>35</v>
      </c>
      <c r="F17" s="66">
        <f t="shared" si="0"/>
        <v>4.487179487179487</v>
      </c>
      <c r="G17" s="82"/>
      <c r="H17" s="3"/>
      <c r="I17" s="3"/>
      <c r="J17" s="3"/>
      <c r="K17" s="24"/>
      <c r="L17" s="24"/>
      <c r="M17" s="11"/>
      <c r="N17" s="11">
        <v>40</v>
      </c>
      <c r="O17" s="10">
        <v>30</v>
      </c>
      <c r="P17" s="15"/>
      <c r="Q17" s="15"/>
      <c r="R17" s="13"/>
      <c r="S17" s="18">
        <v>80</v>
      </c>
      <c r="T17" s="29">
        <f t="shared" si="2"/>
        <v>0</v>
      </c>
      <c r="U17" s="29">
        <f t="shared" si="1"/>
        <v>0</v>
      </c>
      <c r="V17" s="13"/>
      <c r="W17" s="13"/>
      <c r="X17" s="13"/>
      <c r="Y17" s="13">
        <v>8</v>
      </c>
      <c r="Z17" s="13"/>
      <c r="AA17" s="13">
        <v>20</v>
      </c>
      <c r="AB17" s="13"/>
    </row>
    <row r="18" spans="1:28" ht="24.75" customHeight="1">
      <c r="A18" s="38" t="s">
        <v>4</v>
      </c>
      <c r="B18" s="17"/>
      <c r="C18" s="19"/>
      <c r="D18" s="14">
        <v>178</v>
      </c>
      <c r="E18" s="14">
        <v>288</v>
      </c>
      <c r="F18" s="66">
        <f t="shared" si="0"/>
        <v>16.179775280898877</v>
      </c>
      <c r="G18" s="82">
        <v>54</v>
      </c>
      <c r="H18" s="3">
        <v>54</v>
      </c>
      <c r="I18" s="3">
        <v>270</v>
      </c>
      <c r="J18" s="3">
        <f>I18/H18*10</f>
        <v>50</v>
      </c>
      <c r="K18" s="24"/>
      <c r="L18" s="24"/>
      <c r="M18" s="11"/>
      <c r="N18" s="22"/>
      <c r="O18" s="11">
        <v>45</v>
      </c>
      <c r="P18" s="22"/>
      <c r="Q18" s="15"/>
      <c r="R18" s="13">
        <v>307</v>
      </c>
      <c r="S18" s="18">
        <v>220</v>
      </c>
      <c r="T18" s="29">
        <f>V18+W18</f>
        <v>307</v>
      </c>
      <c r="U18" s="28">
        <f>T18/S18*100</f>
        <v>139.54545454545456</v>
      </c>
      <c r="V18" s="13">
        <v>45</v>
      </c>
      <c r="W18" s="13">
        <v>262</v>
      </c>
      <c r="X18" s="13">
        <v>67</v>
      </c>
      <c r="Y18" s="13">
        <v>70</v>
      </c>
      <c r="Z18" s="13">
        <v>4</v>
      </c>
      <c r="AA18" s="13">
        <v>100</v>
      </c>
      <c r="AB18" s="13"/>
    </row>
    <row r="19" spans="1:28" ht="24.75" customHeight="1">
      <c r="A19" s="38" t="s">
        <v>5</v>
      </c>
      <c r="B19" s="17"/>
      <c r="C19" s="19"/>
      <c r="D19" s="14">
        <v>35</v>
      </c>
      <c r="E19" s="14">
        <v>44</v>
      </c>
      <c r="F19" s="66">
        <f aca="true" t="shared" si="3" ref="F19:F25">E19*10/D19</f>
        <v>12.571428571428571</v>
      </c>
      <c r="G19" s="82">
        <v>2</v>
      </c>
      <c r="H19" s="3">
        <v>2</v>
      </c>
      <c r="I19" s="3">
        <v>2</v>
      </c>
      <c r="J19" s="3">
        <f>I19/H19*10</f>
        <v>10</v>
      </c>
      <c r="K19" s="24"/>
      <c r="L19" s="24"/>
      <c r="M19" s="15"/>
      <c r="N19" s="15"/>
      <c r="O19" s="15"/>
      <c r="P19" s="15"/>
      <c r="Q19" s="15"/>
      <c r="R19" s="13"/>
      <c r="S19" s="18"/>
      <c r="T19" s="29">
        <f t="shared" si="2"/>
        <v>0</v>
      </c>
      <c r="U19" s="29"/>
      <c r="V19" s="13"/>
      <c r="W19" s="13"/>
      <c r="X19" s="13"/>
      <c r="Y19" s="13"/>
      <c r="Z19" s="13"/>
      <c r="AA19" s="13">
        <v>20</v>
      </c>
      <c r="AB19" s="13"/>
    </row>
    <row r="20" spans="1:28" ht="24.75" customHeight="1">
      <c r="A20" s="38" t="s">
        <v>6</v>
      </c>
      <c r="B20" s="17"/>
      <c r="C20" s="19"/>
      <c r="D20" s="14">
        <v>52</v>
      </c>
      <c r="E20" s="14">
        <v>117</v>
      </c>
      <c r="F20" s="66">
        <f t="shared" si="3"/>
        <v>22.5</v>
      </c>
      <c r="G20" s="82"/>
      <c r="H20" s="3"/>
      <c r="I20" s="3"/>
      <c r="J20" s="3"/>
      <c r="K20" s="24"/>
      <c r="L20" s="24"/>
      <c r="M20" s="15"/>
      <c r="N20" s="15"/>
      <c r="O20" s="15"/>
      <c r="P20" s="15"/>
      <c r="Q20" s="15"/>
      <c r="R20" s="13"/>
      <c r="S20" s="18"/>
      <c r="T20" s="29">
        <f t="shared" si="2"/>
        <v>0</v>
      </c>
      <c r="U20" s="29"/>
      <c r="V20" s="13"/>
      <c r="W20" s="13"/>
      <c r="X20" s="13"/>
      <c r="Y20" s="13"/>
      <c r="Z20" s="13"/>
      <c r="AA20" s="13">
        <v>202</v>
      </c>
      <c r="AB20" s="13"/>
    </row>
    <row r="21" spans="1:236" ht="24.75" customHeight="1">
      <c r="A21" s="38" t="s">
        <v>7</v>
      </c>
      <c r="B21" s="17"/>
      <c r="C21" s="13">
        <v>57</v>
      </c>
      <c r="D21" s="14">
        <v>70</v>
      </c>
      <c r="E21" s="14">
        <v>45</v>
      </c>
      <c r="F21" s="66">
        <f t="shared" si="3"/>
        <v>6.428571428571429</v>
      </c>
      <c r="G21" s="82">
        <v>17</v>
      </c>
      <c r="H21" s="3">
        <v>17</v>
      </c>
      <c r="I21" s="3">
        <v>127</v>
      </c>
      <c r="J21" s="3">
        <f>I21/H21*10</f>
        <v>74.70588235294117</v>
      </c>
      <c r="K21" s="24"/>
      <c r="L21" s="24"/>
      <c r="M21" s="15"/>
      <c r="N21" s="15"/>
      <c r="O21" s="11">
        <v>5</v>
      </c>
      <c r="P21" s="15"/>
      <c r="Q21" s="15"/>
      <c r="R21" s="13">
        <v>58</v>
      </c>
      <c r="S21" s="18">
        <v>50</v>
      </c>
      <c r="T21" s="29">
        <f>V21+W21</f>
        <v>58</v>
      </c>
      <c r="U21" s="29"/>
      <c r="V21" s="13">
        <v>58</v>
      </c>
      <c r="W21" s="13"/>
      <c r="X21" s="18"/>
      <c r="Y21" s="18"/>
      <c r="Z21" s="18"/>
      <c r="AA21" s="13">
        <v>112</v>
      </c>
      <c r="AB21" s="13">
        <v>1</v>
      </c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</row>
    <row r="22" spans="1:236" ht="24.75" customHeight="1">
      <c r="A22" s="38" t="s">
        <v>8</v>
      </c>
      <c r="B22" s="17"/>
      <c r="C22" s="13">
        <v>80</v>
      </c>
      <c r="D22" s="14">
        <v>350</v>
      </c>
      <c r="E22" s="14">
        <v>400</v>
      </c>
      <c r="F22" s="66">
        <f t="shared" si="3"/>
        <v>11.428571428571429</v>
      </c>
      <c r="G22" s="82"/>
      <c r="H22" s="3"/>
      <c r="I22" s="3"/>
      <c r="J22" s="3"/>
      <c r="K22" s="24"/>
      <c r="L22" s="24"/>
      <c r="M22" s="15"/>
      <c r="N22" s="11">
        <v>25</v>
      </c>
      <c r="O22" s="11">
        <v>70</v>
      </c>
      <c r="P22" s="15"/>
      <c r="Q22" s="15"/>
      <c r="R22" s="13">
        <v>250</v>
      </c>
      <c r="S22" s="18">
        <v>250</v>
      </c>
      <c r="T22" s="29">
        <f t="shared" si="2"/>
        <v>250</v>
      </c>
      <c r="U22" s="28">
        <f>T22/S22*100</f>
        <v>100</v>
      </c>
      <c r="V22" s="13">
        <v>50</v>
      </c>
      <c r="W22" s="13">
        <v>200</v>
      </c>
      <c r="X22" s="13">
        <v>52</v>
      </c>
      <c r="Y22" s="13">
        <v>85</v>
      </c>
      <c r="Z22" s="13"/>
      <c r="AA22" s="13">
        <v>350</v>
      </c>
      <c r="AB22" s="13">
        <v>2</v>
      </c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</row>
    <row r="23" spans="1:236" ht="24.75" customHeight="1">
      <c r="A23" s="38" t="s">
        <v>9</v>
      </c>
      <c r="B23" s="17">
        <v>70</v>
      </c>
      <c r="C23" s="13">
        <v>40</v>
      </c>
      <c r="D23" s="14">
        <v>20</v>
      </c>
      <c r="E23" s="14">
        <v>14</v>
      </c>
      <c r="F23" s="66">
        <f t="shared" si="3"/>
        <v>7</v>
      </c>
      <c r="G23" s="82"/>
      <c r="H23" s="3"/>
      <c r="I23" s="3"/>
      <c r="J23" s="3"/>
      <c r="K23" s="24"/>
      <c r="L23" s="24"/>
      <c r="M23" s="15"/>
      <c r="N23" s="11">
        <v>5</v>
      </c>
      <c r="O23" s="11">
        <v>10</v>
      </c>
      <c r="P23" s="15"/>
      <c r="Q23" s="15"/>
      <c r="R23" s="18"/>
      <c r="S23" s="18"/>
      <c r="T23" s="29">
        <f t="shared" si="2"/>
        <v>0</v>
      </c>
      <c r="U23" s="29"/>
      <c r="V23" s="18"/>
      <c r="W23" s="18"/>
      <c r="X23" s="18"/>
      <c r="Y23" s="18"/>
      <c r="Z23" s="18"/>
      <c r="AA23" s="1">
        <v>10</v>
      </c>
      <c r="AB23" s="13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</row>
    <row r="24" spans="1:236" ht="24.75" customHeight="1">
      <c r="A24" s="38" t="s">
        <v>10</v>
      </c>
      <c r="B24" s="17"/>
      <c r="C24" s="19"/>
      <c r="D24" s="14">
        <v>117</v>
      </c>
      <c r="E24" s="14">
        <v>126</v>
      </c>
      <c r="F24" s="66">
        <f t="shared" si="3"/>
        <v>10.76923076923077</v>
      </c>
      <c r="G24" s="82">
        <v>11</v>
      </c>
      <c r="H24" s="3">
        <v>11</v>
      </c>
      <c r="I24" s="3">
        <v>160</v>
      </c>
      <c r="J24" s="3">
        <f>I24/H24*10</f>
        <v>145.45454545454544</v>
      </c>
      <c r="K24" s="24"/>
      <c r="L24" s="24"/>
      <c r="M24" s="15"/>
      <c r="N24" s="15"/>
      <c r="O24" s="11">
        <v>8</v>
      </c>
      <c r="P24" s="15"/>
      <c r="Q24" s="15"/>
      <c r="R24" s="13">
        <v>100</v>
      </c>
      <c r="S24" s="18">
        <v>100</v>
      </c>
      <c r="T24" s="29">
        <f>V24+W24</f>
        <v>100</v>
      </c>
      <c r="U24" s="29">
        <f>T24/S24*100</f>
        <v>100</v>
      </c>
      <c r="V24" s="13"/>
      <c r="W24" s="13">
        <v>100</v>
      </c>
      <c r="X24" s="13">
        <v>60</v>
      </c>
      <c r="Y24" s="13"/>
      <c r="Z24" s="13"/>
      <c r="AA24" s="13">
        <v>80</v>
      </c>
      <c r="AB24" s="68">
        <v>1</v>
      </c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</row>
    <row r="25" spans="1:236" ht="24.75" customHeight="1">
      <c r="A25" s="38" t="s">
        <v>38</v>
      </c>
      <c r="B25" s="17"/>
      <c r="C25" s="19"/>
      <c r="D25" s="14">
        <v>263</v>
      </c>
      <c r="E25" s="14">
        <v>300</v>
      </c>
      <c r="F25" s="66">
        <f t="shared" si="3"/>
        <v>11.406844106463879</v>
      </c>
      <c r="G25" s="82"/>
      <c r="H25" s="3"/>
      <c r="I25" s="3"/>
      <c r="J25" s="3"/>
      <c r="K25" s="24"/>
      <c r="L25" s="24"/>
      <c r="M25" s="15"/>
      <c r="N25" s="15"/>
      <c r="O25" s="11">
        <v>150</v>
      </c>
      <c r="P25" s="15"/>
      <c r="Q25" s="15"/>
      <c r="R25" s="13">
        <v>553</v>
      </c>
      <c r="S25" s="18">
        <v>250</v>
      </c>
      <c r="T25" s="29">
        <f t="shared" si="2"/>
        <v>553</v>
      </c>
      <c r="U25" s="28">
        <f>T25/S25*100</f>
        <v>221.20000000000002</v>
      </c>
      <c r="V25" s="13"/>
      <c r="W25" s="13">
        <v>553</v>
      </c>
      <c r="X25" s="13"/>
      <c r="Y25" s="13"/>
      <c r="Z25" s="13"/>
      <c r="AA25" s="13">
        <v>700</v>
      </c>
      <c r="AB25" s="68">
        <v>1</v>
      </c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</row>
    <row r="26" spans="1:236" ht="24.75" customHeight="1">
      <c r="A26" s="38" t="s">
        <v>76</v>
      </c>
      <c r="B26" s="17"/>
      <c r="C26" s="19"/>
      <c r="D26" s="14"/>
      <c r="E26" s="14"/>
      <c r="F26" s="66"/>
      <c r="G26" s="82">
        <v>5</v>
      </c>
      <c r="H26" s="3">
        <v>5</v>
      </c>
      <c r="I26" s="3">
        <v>10</v>
      </c>
      <c r="J26" s="3">
        <f>I26/H26*10</f>
        <v>20</v>
      </c>
      <c r="K26" s="24"/>
      <c r="L26" s="24"/>
      <c r="M26" s="15"/>
      <c r="N26" s="15"/>
      <c r="O26" s="11"/>
      <c r="P26" s="15"/>
      <c r="Q26" s="15"/>
      <c r="R26" s="13"/>
      <c r="S26" s="18"/>
      <c r="T26" s="29">
        <f t="shared" si="2"/>
        <v>0</v>
      </c>
      <c r="U26" s="29"/>
      <c r="V26" s="13"/>
      <c r="W26" s="13"/>
      <c r="X26" s="13"/>
      <c r="Y26" s="13"/>
      <c r="Z26" s="13"/>
      <c r="AA26" s="13">
        <v>5</v>
      </c>
      <c r="AB26" s="68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</row>
    <row r="27" spans="1:236" ht="24.75" customHeight="1">
      <c r="A27" s="38" t="s">
        <v>41</v>
      </c>
      <c r="B27" s="17"/>
      <c r="C27" s="19"/>
      <c r="D27" s="35"/>
      <c r="E27" s="35"/>
      <c r="F27" s="3"/>
      <c r="G27" s="82"/>
      <c r="H27" s="3"/>
      <c r="I27" s="3"/>
      <c r="J27" s="3"/>
      <c r="K27" s="24"/>
      <c r="L27" s="24"/>
      <c r="M27" s="10"/>
      <c r="N27" s="10"/>
      <c r="O27" s="10"/>
      <c r="P27" s="10"/>
      <c r="Q27" s="10"/>
      <c r="R27" s="13"/>
      <c r="S27" s="18"/>
      <c r="T27" s="29">
        <f t="shared" si="2"/>
        <v>0</v>
      </c>
      <c r="U27" s="29"/>
      <c r="V27" s="18"/>
      <c r="W27" s="18"/>
      <c r="X27" s="18"/>
      <c r="Y27" s="18"/>
      <c r="Z27" s="18"/>
      <c r="AA27" s="18"/>
      <c r="AB27" s="62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</row>
    <row r="28" spans="1:236" ht="24.75" customHeight="1">
      <c r="A28" s="38" t="s">
        <v>42</v>
      </c>
      <c r="B28" s="17"/>
      <c r="C28" s="19"/>
      <c r="D28" s="36"/>
      <c r="E28" s="36"/>
      <c r="F28" s="3"/>
      <c r="G28" s="82"/>
      <c r="H28" s="3"/>
      <c r="I28" s="3"/>
      <c r="J28" s="3"/>
      <c r="K28" s="24"/>
      <c r="L28" s="24"/>
      <c r="M28" s="10"/>
      <c r="N28" s="10"/>
      <c r="O28" s="10"/>
      <c r="P28" s="23"/>
      <c r="Q28" s="10"/>
      <c r="R28" s="16"/>
      <c r="S28" s="90"/>
      <c r="T28" s="29">
        <f t="shared" si="2"/>
        <v>0</v>
      </c>
      <c r="U28" s="29"/>
      <c r="V28" s="16"/>
      <c r="W28" s="16"/>
      <c r="X28" s="16"/>
      <c r="Y28" s="16"/>
      <c r="Z28" s="16"/>
      <c r="AA28" s="16"/>
      <c r="AB28" s="62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</row>
    <row r="29" spans="1:236" ht="24.75" customHeight="1">
      <c r="A29" s="39" t="s">
        <v>35</v>
      </c>
      <c r="B29" s="40">
        <f>SUM(B6:B27)</f>
        <v>320</v>
      </c>
      <c r="C29" s="40">
        <f>SUM(C6:C28)</f>
        <v>427</v>
      </c>
      <c r="D29" s="42">
        <f>SUM(D6:D28)</f>
        <v>6966</v>
      </c>
      <c r="E29" s="42">
        <f>SUM(E6:E28)</f>
        <v>6641</v>
      </c>
      <c r="F29" s="67">
        <f>E29*10/D29</f>
        <v>9.53344817685903</v>
      </c>
      <c r="G29" s="78">
        <f>SUM(G6:G28)</f>
        <v>144</v>
      </c>
      <c r="H29" s="78">
        <f aca="true" t="shared" si="4" ref="H29:T29">SUM(H6:H28)</f>
        <v>144</v>
      </c>
      <c r="I29" s="78">
        <f t="shared" si="4"/>
        <v>1035</v>
      </c>
      <c r="J29" s="3">
        <f>I29/H29*10</f>
        <v>71.875</v>
      </c>
      <c r="K29" s="41">
        <f t="shared" si="4"/>
        <v>0</v>
      </c>
      <c r="L29" s="41"/>
      <c r="M29" s="41">
        <f t="shared" si="4"/>
        <v>0</v>
      </c>
      <c r="N29" s="41">
        <f t="shared" si="4"/>
        <v>1998</v>
      </c>
      <c r="O29" s="41">
        <f t="shared" si="4"/>
        <v>1986</v>
      </c>
      <c r="P29" s="41">
        <f t="shared" si="4"/>
        <v>2950</v>
      </c>
      <c r="Q29" s="41">
        <f t="shared" si="4"/>
        <v>200</v>
      </c>
      <c r="R29" s="40">
        <f t="shared" si="4"/>
        <v>5703</v>
      </c>
      <c r="S29" s="91">
        <f>SUM(S6:S28)</f>
        <v>5990</v>
      </c>
      <c r="T29" s="40">
        <f t="shared" si="4"/>
        <v>5703</v>
      </c>
      <c r="U29" s="41">
        <f>T29/S29*100</f>
        <v>95.20868113522538</v>
      </c>
      <c r="V29" s="40">
        <f aca="true" t="shared" si="5" ref="V29:AB29">SUM(V6:V28)</f>
        <v>2610</v>
      </c>
      <c r="W29" s="40">
        <f t="shared" si="5"/>
        <v>3093</v>
      </c>
      <c r="X29" s="40">
        <f t="shared" si="5"/>
        <v>1252</v>
      </c>
      <c r="Y29" s="40">
        <f t="shared" si="5"/>
        <v>1842</v>
      </c>
      <c r="Z29" s="40">
        <f t="shared" si="5"/>
        <v>9</v>
      </c>
      <c r="AA29" s="40">
        <f t="shared" si="5"/>
        <v>7809</v>
      </c>
      <c r="AB29" s="40">
        <f t="shared" si="5"/>
        <v>35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</row>
    <row r="30" spans="1:236" ht="24.75" customHeight="1">
      <c r="A30" s="38" t="s">
        <v>11</v>
      </c>
      <c r="B30" s="17"/>
      <c r="C30" s="7"/>
      <c r="D30" s="37">
        <v>922</v>
      </c>
      <c r="E30" s="37">
        <v>1106</v>
      </c>
      <c r="F30" s="66">
        <v>12</v>
      </c>
      <c r="G30" s="82"/>
      <c r="H30" s="3"/>
      <c r="I30" s="3"/>
      <c r="J30" s="3"/>
      <c r="K30" s="24"/>
      <c r="L30" s="24"/>
      <c r="M30" s="11"/>
      <c r="N30" s="11">
        <v>90</v>
      </c>
      <c r="O30" s="11">
        <v>500</v>
      </c>
      <c r="P30" s="15"/>
      <c r="Q30" s="15"/>
      <c r="R30" s="1">
        <v>1453</v>
      </c>
      <c r="S30" s="18">
        <v>1000</v>
      </c>
      <c r="T30" s="1">
        <f>V30+W30</f>
        <v>1453</v>
      </c>
      <c r="U30" s="29">
        <v>75</v>
      </c>
      <c r="V30" s="1">
        <v>206</v>
      </c>
      <c r="W30" s="1">
        <v>1247</v>
      </c>
      <c r="X30" s="1">
        <v>700</v>
      </c>
      <c r="Y30" s="1">
        <v>300</v>
      </c>
      <c r="Z30" s="1">
        <v>1</v>
      </c>
      <c r="AA30" s="1">
        <v>700</v>
      </c>
      <c r="AB30" s="13">
        <v>2</v>
      </c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</row>
    <row r="31" spans="1:236" ht="24.75" customHeight="1">
      <c r="A31" s="38" t="s">
        <v>29</v>
      </c>
      <c r="B31" s="17"/>
      <c r="C31" s="19"/>
      <c r="D31" s="37">
        <v>80</v>
      </c>
      <c r="E31" s="37">
        <v>68</v>
      </c>
      <c r="F31" s="66">
        <f aca="true" t="shared" si="6" ref="F31:F43">E31*10/D31</f>
        <v>8.5</v>
      </c>
      <c r="G31" s="82"/>
      <c r="H31" s="3"/>
      <c r="I31" s="3"/>
      <c r="J31" s="3"/>
      <c r="K31" s="24"/>
      <c r="L31" s="24"/>
      <c r="M31" s="11"/>
      <c r="N31" s="10">
        <v>70</v>
      </c>
      <c r="O31" s="11">
        <v>30</v>
      </c>
      <c r="P31" s="15"/>
      <c r="Q31" s="15"/>
      <c r="R31" s="13">
        <v>63</v>
      </c>
      <c r="S31" s="18">
        <v>40</v>
      </c>
      <c r="T31" s="1">
        <f aca="true" t="shared" si="7" ref="T31:T41">V31+W31</f>
        <v>63</v>
      </c>
      <c r="U31" s="29"/>
      <c r="V31" s="13">
        <v>63</v>
      </c>
      <c r="W31" s="13"/>
      <c r="X31" s="13">
        <v>9</v>
      </c>
      <c r="Y31" s="13">
        <v>58</v>
      </c>
      <c r="Z31" s="13"/>
      <c r="AA31" s="13">
        <v>200</v>
      </c>
      <c r="AB31" s="68">
        <v>1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</row>
    <row r="32" spans="1:236" ht="24.75" customHeight="1">
      <c r="A32" s="38" t="s">
        <v>57</v>
      </c>
      <c r="B32" s="17"/>
      <c r="C32" s="19"/>
      <c r="D32" s="37">
        <v>42</v>
      </c>
      <c r="E32" s="37">
        <v>15</v>
      </c>
      <c r="F32" s="66">
        <f t="shared" si="6"/>
        <v>3.5714285714285716</v>
      </c>
      <c r="G32" s="82">
        <v>1</v>
      </c>
      <c r="H32" s="3">
        <v>1</v>
      </c>
      <c r="I32" s="3">
        <v>4</v>
      </c>
      <c r="J32" s="3">
        <f>I32/H32*10</f>
        <v>40</v>
      </c>
      <c r="K32" s="24"/>
      <c r="L32" s="24"/>
      <c r="M32" s="10"/>
      <c r="N32" s="10">
        <v>8</v>
      </c>
      <c r="O32" s="11">
        <v>9</v>
      </c>
      <c r="P32" s="15"/>
      <c r="Q32" s="15"/>
      <c r="R32" s="2"/>
      <c r="S32" s="18">
        <v>20</v>
      </c>
      <c r="T32" s="1">
        <f t="shared" si="7"/>
        <v>0</v>
      </c>
      <c r="U32" s="29"/>
      <c r="V32" s="2"/>
      <c r="W32" s="2"/>
      <c r="X32" s="13">
        <v>10</v>
      </c>
      <c r="Y32" s="13">
        <v>36</v>
      </c>
      <c r="Z32" s="13"/>
      <c r="AA32" s="13">
        <v>20</v>
      </c>
      <c r="AB32" s="68">
        <v>1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</row>
    <row r="33" spans="1:236" ht="24.75" customHeight="1">
      <c r="A33" s="38" t="s">
        <v>12</v>
      </c>
      <c r="B33" s="17"/>
      <c r="C33" s="19"/>
      <c r="D33" s="37">
        <v>77</v>
      </c>
      <c r="E33" s="37">
        <v>77</v>
      </c>
      <c r="F33" s="66">
        <f t="shared" si="6"/>
        <v>10</v>
      </c>
      <c r="G33" s="82"/>
      <c r="H33" s="3"/>
      <c r="I33" s="3"/>
      <c r="J33" s="3"/>
      <c r="K33" s="24"/>
      <c r="L33" s="24"/>
      <c r="M33" s="11"/>
      <c r="N33" s="11">
        <v>50</v>
      </c>
      <c r="O33" s="11">
        <v>30</v>
      </c>
      <c r="P33" s="15"/>
      <c r="Q33" s="15"/>
      <c r="R33" s="13">
        <v>36</v>
      </c>
      <c r="S33" s="18">
        <v>50</v>
      </c>
      <c r="T33" s="1">
        <f t="shared" si="7"/>
        <v>36</v>
      </c>
      <c r="U33" s="29"/>
      <c r="V33" s="13">
        <v>36</v>
      </c>
      <c r="W33" s="13"/>
      <c r="X33" s="13">
        <v>15</v>
      </c>
      <c r="Y33" s="13">
        <v>35</v>
      </c>
      <c r="Z33" s="2"/>
      <c r="AA33" s="86">
        <v>120</v>
      </c>
      <c r="AB33" s="68">
        <v>3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</row>
    <row r="34" spans="1:236" ht="24.75" customHeight="1">
      <c r="A34" s="38" t="s">
        <v>34</v>
      </c>
      <c r="B34" s="17">
        <v>30</v>
      </c>
      <c r="C34" s="19">
        <v>30</v>
      </c>
      <c r="D34" s="37">
        <v>60</v>
      </c>
      <c r="E34" s="37">
        <v>42</v>
      </c>
      <c r="F34" s="66">
        <f t="shared" si="6"/>
        <v>7</v>
      </c>
      <c r="G34" s="82"/>
      <c r="H34" s="3"/>
      <c r="I34" s="3"/>
      <c r="J34" s="3"/>
      <c r="K34" s="24"/>
      <c r="L34" s="24"/>
      <c r="M34" s="11"/>
      <c r="N34" s="11">
        <v>20</v>
      </c>
      <c r="O34" s="11">
        <v>5</v>
      </c>
      <c r="P34" s="15"/>
      <c r="Q34" s="15"/>
      <c r="R34" s="13"/>
      <c r="S34" s="18">
        <v>20</v>
      </c>
      <c r="T34" s="1">
        <f t="shared" si="7"/>
        <v>0</v>
      </c>
      <c r="U34" s="29"/>
      <c r="V34" s="13"/>
      <c r="W34" s="2"/>
      <c r="X34" s="2"/>
      <c r="Y34" s="13">
        <v>15</v>
      </c>
      <c r="Z34" s="13"/>
      <c r="AA34" s="13">
        <v>88</v>
      </c>
      <c r="AB34" s="68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</row>
    <row r="35" spans="1:236" ht="24.75" customHeight="1">
      <c r="A35" s="38" t="s">
        <v>13</v>
      </c>
      <c r="B35" s="17"/>
      <c r="C35" s="19"/>
      <c r="D35" s="37">
        <v>10</v>
      </c>
      <c r="E35" s="37">
        <v>5</v>
      </c>
      <c r="F35" s="3">
        <f t="shared" si="6"/>
        <v>5</v>
      </c>
      <c r="G35" s="82">
        <v>5</v>
      </c>
      <c r="H35" s="3">
        <v>5</v>
      </c>
      <c r="I35" s="3">
        <v>30</v>
      </c>
      <c r="J35" s="3">
        <f>I35/H35*10</f>
        <v>60</v>
      </c>
      <c r="K35" s="11">
        <v>3</v>
      </c>
      <c r="L35" s="11">
        <v>40</v>
      </c>
      <c r="M35" s="11">
        <f>L35/K35*10</f>
        <v>133.33333333333334</v>
      </c>
      <c r="N35" s="11">
        <v>25</v>
      </c>
      <c r="O35" s="15"/>
      <c r="P35" s="15"/>
      <c r="Q35" s="15"/>
      <c r="R35" s="2"/>
      <c r="S35" s="18"/>
      <c r="T35" s="1">
        <f t="shared" si="7"/>
        <v>0</v>
      </c>
      <c r="U35" s="29"/>
      <c r="V35" s="2"/>
      <c r="W35" s="2"/>
      <c r="X35" s="2"/>
      <c r="Y35" s="2"/>
      <c r="Z35" s="2"/>
      <c r="AA35" s="13">
        <v>30</v>
      </c>
      <c r="AB35" s="6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</row>
    <row r="36" spans="1:236" ht="24.75" customHeight="1">
      <c r="A36" s="38" t="s">
        <v>14</v>
      </c>
      <c r="B36" s="17">
        <v>100</v>
      </c>
      <c r="C36" s="1">
        <v>101</v>
      </c>
      <c r="D36" s="37">
        <v>50</v>
      </c>
      <c r="E36" s="37">
        <v>45</v>
      </c>
      <c r="F36" s="66">
        <f t="shared" si="6"/>
        <v>9</v>
      </c>
      <c r="G36" s="82">
        <v>3</v>
      </c>
      <c r="H36" s="3">
        <v>3</v>
      </c>
      <c r="I36" s="3">
        <v>10</v>
      </c>
      <c r="J36" s="3">
        <f>I36/H36*10</f>
        <v>33.333333333333336</v>
      </c>
      <c r="K36" s="121">
        <v>3</v>
      </c>
      <c r="L36" s="121">
        <v>3</v>
      </c>
      <c r="M36" s="11">
        <f>L36/K36*10</f>
        <v>10</v>
      </c>
      <c r="N36" s="11">
        <v>10</v>
      </c>
      <c r="O36" s="11">
        <v>5</v>
      </c>
      <c r="P36" s="15"/>
      <c r="Q36" s="15"/>
      <c r="R36" s="13"/>
      <c r="S36" s="18">
        <v>40</v>
      </c>
      <c r="T36" s="1">
        <f>V36+W36</f>
        <v>0</v>
      </c>
      <c r="U36" s="29"/>
      <c r="V36" s="13"/>
      <c r="W36" s="13"/>
      <c r="X36" s="13"/>
      <c r="Y36" s="13"/>
      <c r="Z36" s="13"/>
      <c r="AA36" s="13">
        <v>50</v>
      </c>
      <c r="AB36" s="68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</row>
    <row r="37" spans="1:236" ht="24.75" customHeight="1">
      <c r="A37" s="38" t="s">
        <v>15</v>
      </c>
      <c r="B37" s="17">
        <v>20</v>
      </c>
      <c r="C37" s="7"/>
      <c r="D37" s="37">
        <v>47</v>
      </c>
      <c r="E37" s="37">
        <v>38</v>
      </c>
      <c r="F37" s="66">
        <f t="shared" si="6"/>
        <v>8.085106382978724</v>
      </c>
      <c r="G37" s="82"/>
      <c r="H37" s="3"/>
      <c r="I37" s="3"/>
      <c r="J37" s="3"/>
      <c r="K37" s="24"/>
      <c r="L37" s="24"/>
      <c r="M37" s="15"/>
      <c r="N37" s="11">
        <v>5</v>
      </c>
      <c r="O37" s="11">
        <v>5</v>
      </c>
      <c r="P37" s="15"/>
      <c r="Q37" s="15"/>
      <c r="R37" s="2"/>
      <c r="S37" s="18">
        <v>20</v>
      </c>
      <c r="T37" s="1">
        <f t="shared" si="7"/>
        <v>0</v>
      </c>
      <c r="U37" s="29"/>
      <c r="V37" s="2"/>
      <c r="W37" s="2"/>
      <c r="X37" s="2"/>
      <c r="Y37" s="13">
        <v>12</v>
      </c>
      <c r="Z37" s="13"/>
      <c r="AA37" s="13">
        <v>45</v>
      </c>
      <c r="AB37" s="68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</row>
    <row r="38" spans="1:236" ht="24.75" customHeight="1">
      <c r="A38" s="38" t="s">
        <v>16</v>
      </c>
      <c r="B38" s="17">
        <v>30</v>
      </c>
      <c r="C38" s="13">
        <v>50</v>
      </c>
      <c r="D38" s="37">
        <v>35</v>
      </c>
      <c r="E38" s="37">
        <v>20</v>
      </c>
      <c r="F38" s="66">
        <f t="shared" si="6"/>
        <v>5.714285714285714</v>
      </c>
      <c r="G38" s="82"/>
      <c r="H38" s="3"/>
      <c r="I38" s="3"/>
      <c r="J38" s="3"/>
      <c r="K38" s="24"/>
      <c r="L38" s="24"/>
      <c r="M38" s="11"/>
      <c r="N38" s="11">
        <v>20</v>
      </c>
      <c r="O38" s="11">
        <v>10</v>
      </c>
      <c r="P38" s="15"/>
      <c r="Q38" s="15"/>
      <c r="R38" s="13"/>
      <c r="S38" s="18">
        <v>20</v>
      </c>
      <c r="T38" s="1"/>
      <c r="U38" s="29"/>
      <c r="V38" s="2"/>
      <c r="W38" s="13"/>
      <c r="X38" s="2"/>
      <c r="Y38" s="2"/>
      <c r="Z38" s="2"/>
      <c r="AA38" s="13">
        <v>70</v>
      </c>
      <c r="AB38" s="68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</row>
    <row r="39" spans="1:236" ht="24.75" customHeight="1">
      <c r="A39" s="38" t="s">
        <v>37</v>
      </c>
      <c r="B39" s="17"/>
      <c r="C39" s="7"/>
      <c r="D39" s="37">
        <v>9</v>
      </c>
      <c r="E39" s="37">
        <v>6</v>
      </c>
      <c r="F39" s="66">
        <f t="shared" si="6"/>
        <v>6.666666666666667</v>
      </c>
      <c r="G39" s="82">
        <v>3</v>
      </c>
      <c r="H39" s="3">
        <v>3</v>
      </c>
      <c r="I39" s="3">
        <v>6</v>
      </c>
      <c r="J39" s="3">
        <f>I39/H39*10</f>
        <v>20</v>
      </c>
      <c r="K39" s="17"/>
      <c r="L39" s="17"/>
      <c r="M39" s="10"/>
      <c r="N39" s="10">
        <v>10</v>
      </c>
      <c r="O39" s="15"/>
      <c r="P39" s="15"/>
      <c r="Q39" s="15"/>
      <c r="R39" s="2"/>
      <c r="S39" s="18"/>
      <c r="T39" s="1">
        <f t="shared" si="7"/>
        <v>0</v>
      </c>
      <c r="U39" s="29"/>
      <c r="V39" s="2"/>
      <c r="W39" s="2"/>
      <c r="X39" s="2"/>
      <c r="Y39" s="2"/>
      <c r="Z39" s="2"/>
      <c r="AA39" s="13"/>
      <c r="AB39" s="68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</row>
    <row r="40" spans="1:236" ht="24.75" customHeight="1">
      <c r="A40" s="38" t="s">
        <v>39</v>
      </c>
      <c r="B40" s="17"/>
      <c r="C40" s="7"/>
      <c r="D40" s="37">
        <v>56</v>
      </c>
      <c r="E40" s="37">
        <v>79</v>
      </c>
      <c r="F40" s="66">
        <f t="shared" si="6"/>
        <v>14.107142857142858</v>
      </c>
      <c r="G40" s="82"/>
      <c r="H40" s="3"/>
      <c r="I40" s="3"/>
      <c r="J40" s="3"/>
      <c r="K40" s="17"/>
      <c r="L40" s="17"/>
      <c r="M40" s="10"/>
      <c r="N40" s="10">
        <v>6</v>
      </c>
      <c r="O40" s="11">
        <v>5</v>
      </c>
      <c r="P40" s="15"/>
      <c r="Q40" s="15"/>
      <c r="R40" s="2"/>
      <c r="S40" s="18"/>
      <c r="T40" s="1">
        <f t="shared" si="7"/>
        <v>0</v>
      </c>
      <c r="U40" s="29"/>
      <c r="V40" s="2"/>
      <c r="W40" s="2"/>
      <c r="X40" s="2"/>
      <c r="Y40" s="13">
        <v>14</v>
      </c>
      <c r="Z40" s="13"/>
      <c r="AA40" s="13">
        <v>56</v>
      </c>
      <c r="AB40" s="68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</row>
    <row r="41" spans="1:236" ht="24.75" customHeight="1">
      <c r="A41" s="38" t="s">
        <v>40</v>
      </c>
      <c r="B41" s="17">
        <v>300</v>
      </c>
      <c r="C41" s="13">
        <v>300</v>
      </c>
      <c r="D41" s="37">
        <v>77</v>
      </c>
      <c r="E41" s="37">
        <v>45</v>
      </c>
      <c r="F41" s="66">
        <f t="shared" si="6"/>
        <v>5.8441558441558445</v>
      </c>
      <c r="G41" s="82"/>
      <c r="H41" s="3"/>
      <c r="I41" s="3" t="s">
        <v>89</v>
      </c>
      <c r="J41" s="3"/>
      <c r="K41" s="17"/>
      <c r="L41" s="17"/>
      <c r="M41" s="10"/>
      <c r="N41" s="11"/>
      <c r="O41" s="15"/>
      <c r="P41" s="15"/>
      <c r="Q41" s="15"/>
      <c r="R41" s="13">
        <v>245</v>
      </c>
      <c r="S41" s="18">
        <v>300</v>
      </c>
      <c r="T41" s="1">
        <f t="shared" si="7"/>
        <v>245</v>
      </c>
      <c r="U41" s="28">
        <f>T41/S41*100</f>
        <v>81.66666666666667</v>
      </c>
      <c r="V41" s="13"/>
      <c r="W41" s="13">
        <v>245</v>
      </c>
      <c r="X41" s="13">
        <v>22</v>
      </c>
      <c r="Y41" s="13"/>
      <c r="Z41" s="13">
        <f>SUM(W4380)</f>
        <v>0</v>
      </c>
      <c r="AA41" s="13">
        <v>100</v>
      </c>
      <c r="AB41" s="75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</row>
    <row r="42" spans="1:236" ht="24.75" customHeight="1">
      <c r="A42" s="38" t="s">
        <v>88</v>
      </c>
      <c r="B42" s="7">
        <v>560</v>
      </c>
      <c r="C42" s="13">
        <v>294.5</v>
      </c>
      <c r="D42" s="37">
        <v>15</v>
      </c>
      <c r="E42" s="37">
        <v>25</v>
      </c>
      <c r="F42" s="66">
        <f t="shared" si="6"/>
        <v>16.666666666666668</v>
      </c>
      <c r="G42" s="82">
        <v>53</v>
      </c>
      <c r="H42" s="3">
        <v>43</v>
      </c>
      <c r="I42" s="3">
        <v>35</v>
      </c>
      <c r="J42" s="3">
        <f>I42/H42*10</f>
        <v>8.13953488372093</v>
      </c>
      <c r="K42" s="121">
        <v>4</v>
      </c>
      <c r="L42" s="121">
        <v>10</v>
      </c>
      <c r="M42" s="11">
        <f>L42/K42*10</f>
        <v>25</v>
      </c>
      <c r="N42" s="11">
        <v>170</v>
      </c>
      <c r="O42" s="11">
        <v>5</v>
      </c>
      <c r="P42" s="15"/>
      <c r="Q42" s="15"/>
      <c r="R42" s="13"/>
      <c r="S42" s="18"/>
      <c r="T42" s="1">
        <f>V42+W42</f>
        <v>0</v>
      </c>
      <c r="U42" s="29"/>
      <c r="V42" s="13"/>
      <c r="W42" s="13"/>
      <c r="X42" s="13"/>
      <c r="Y42" s="13"/>
      <c r="Z42" s="13"/>
      <c r="AA42" s="13">
        <v>152</v>
      </c>
      <c r="AB42" s="68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</row>
    <row r="43" spans="1:28" ht="24.75" customHeight="1">
      <c r="A43" s="43" t="s">
        <v>2</v>
      </c>
      <c r="B43" s="44">
        <f>SUM(B30:B42)</f>
        <v>1040</v>
      </c>
      <c r="C43" s="44">
        <f>SUM(C30:C42)</f>
        <v>775.5</v>
      </c>
      <c r="D43" s="46">
        <f>SUM(D30:D42)</f>
        <v>1480</v>
      </c>
      <c r="E43" s="46">
        <f>SUM(E30:E42)</f>
        <v>1571</v>
      </c>
      <c r="F43" s="77">
        <f t="shared" si="6"/>
        <v>10.614864864864865</v>
      </c>
      <c r="G43" s="81">
        <f aca="true" t="shared" si="8" ref="G43:T43">SUM(G30:G42)</f>
        <v>65</v>
      </c>
      <c r="H43" s="47">
        <f t="shared" si="8"/>
        <v>55</v>
      </c>
      <c r="I43" s="47">
        <f t="shared" si="8"/>
        <v>85</v>
      </c>
      <c r="J43" s="47">
        <f t="shared" si="8"/>
        <v>161.47286821705427</v>
      </c>
      <c r="K43" s="76">
        <f t="shared" si="8"/>
        <v>10</v>
      </c>
      <c r="L43" s="76">
        <f t="shared" si="8"/>
        <v>53</v>
      </c>
      <c r="M43" s="45">
        <v>53</v>
      </c>
      <c r="N43" s="63">
        <f t="shared" si="8"/>
        <v>484</v>
      </c>
      <c r="O43" s="63">
        <f t="shared" si="8"/>
        <v>604</v>
      </c>
      <c r="P43" s="63">
        <f t="shared" si="8"/>
        <v>0</v>
      </c>
      <c r="Q43" s="63">
        <f t="shared" si="8"/>
        <v>0</v>
      </c>
      <c r="R43" s="64">
        <f t="shared" si="8"/>
        <v>1797</v>
      </c>
      <c r="S43" s="92">
        <f t="shared" si="8"/>
        <v>1510</v>
      </c>
      <c r="T43" s="64">
        <f t="shared" si="8"/>
        <v>1797</v>
      </c>
      <c r="U43" s="63">
        <f>T43/S43*100</f>
        <v>119.00662251655629</v>
      </c>
      <c r="V43" s="64">
        <f aca="true" t="shared" si="9" ref="V43:AB43">SUM(V30:V42)</f>
        <v>305</v>
      </c>
      <c r="W43" s="64">
        <f t="shared" si="9"/>
        <v>1492</v>
      </c>
      <c r="X43" s="64">
        <f t="shared" si="9"/>
        <v>756</v>
      </c>
      <c r="Y43" s="64">
        <f t="shared" si="9"/>
        <v>470</v>
      </c>
      <c r="Z43" s="64">
        <f t="shared" si="9"/>
        <v>1</v>
      </c>
      <c r="AA43" s="64">
        <f t="shared" si="9"/>
        <v>1631</v>
      </c>
      <c r="AB43" s="64">
        <f t="shared" si="9"/>
        <v>7</v>
      </c>
    </row>
    <row r="44" spans="1:28" ht="24.75" customHeight="1">
      <c r="A44" s="48" t="s">
        <v>3</v>
      </c>
      <c r="B44" s="44">
        <f aca="true" t="shared" si="10" ref="B44:I44">B29+B43</f>
        <v>1360</v>
      </c>
      <c r="C44" s="98">
        <f t="shared" si="10"/>
        <v>1202.5</v>
      </c>
      <c r="D44" s="47">
        <f>D43+D29</f>
        <v>8446</v>
      </c>
      <c r="E44" s="47">
        <f>E29+E43</f>
        <v>8212</v>
      </c>
      <c r="F44" s="65">
        <f>E44/D44*10</f>
        <v>9.722945773147051</v>
      </c>
      <c r="G44" s="83">
        <f>G29+G43</f>
        <v>209</v>
      </c>
      <c r="H44" s="47">
        <f t="shared" si="10"/>
        <v>199</v>
      </c>
      <c r="I44" s="47">
        <f t="shared" si="10"/>
        <v>1120</v>
      </c>
      <c r="J44" s="3">
        <f>I44/H44*10</f>
        <v>56.28140703517588</v>
      </c>
      <c r="K44" s="76">
        <f aca="true" t="shared" si="11" ref="K44:R44">K29+K43</f>
        <v>10</v>
      </c>
      <c r="L44" s="76">
        <f t="shared" si="11"/>
        <v>53</v>
      </c>
      <c r="M44" s="45">
        <f t="shared" si="11"/>
        <v>53</v>
      </c>
      <c r="N44" s="63">
        <f t="shared" si="11"/>
        <v>2482</v>
      </c>
      <c r="O44" s="63">
        <f t="shared" si="11"/>
        <v>2590</v>
      </c>
      <c r="P44" s="63">
        <f t="shared" si="11"/>
        <v>2950</v>
      </c>
      <c r="Q44" s="63">
        <f t="shared" si="11"/>
        <v>200</v>
      </c>
      <c r="R44" s="63">
        <f t="shared" si="11"/>
        <v>7500</v>
      </c>
      <c r="S44" s="93">
        <f>S43+S29</f>
        <v>7500</v>
      </c>
      <c r="T44" s="63">
        <f>T29+T43</f>
        <v>7500</v>
      </c>
      <c r="U44" s="63">
        <f>T44/S44*100</f>
        <v>100</v>
      </c>
      <c r="V44" s="63">
        <f>V43+V29</f>
        <v>2915</v>
      </c>
      <c r="W44" s="63">
        <f>W29+W43</f>
        <v>4585</v>
      </c>
      <c r="X44" s="63">
        <f>X43+X29</f>
        <v>2008</v>
      </c>
      <c r="Y44" s="63">
        <f>Y43+Y29</f>
        <v>2312</v>
      </c>
      <c r="Z44" s="63">
        <f>Z43+Z29</f>
        <v>10</v>
      </c>
      <c r="AA44" s="63">
        <f>AA43+AA29</f>
        <v>9440</v>
      </c>
      <c r="AB44" s="63">
        <f>AB29+AB43</f>
        <v>42</v>
      </c>
    </row>
    <row r="45" spans="11:12" ht="18" customHeight="1">
      <c r="K45" s="12"/>
      <c r="L45" s="12"/>
    </row>
    <row r="47" ht="18">
      <c r="H47" s="3"/>
    </row>
  </sheetData>
  <mergeCells count="13">
    <mergeCell ref="B5:C5"/>
    <mergeCell ref="K2:M2"/>
    <mergeCell ref="N2:Q2"/>
    <mergeCell ref="B3:C3"/>
    <mergeCell ref="B4:C4"/>
    <mergeCell ref="G2:J2"/>
    <mergeCell ref="G3:H3"/>
    <mergeCell ref="T2:W2"/>
    <mergeCell ref="T3:W3"/>
    <mergeCell ref="V4:W4"/>
    <mergeCell ref="A1:AB1"/>
    <mergeCell ref="X2:Y2"/>
    <mergeCell ref="X3:Y3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1</cp:lastModifiedBy>
  <cp:lastPrinted>2010-10-08T04:22:49Z</cp:lastPrinted>
  <dcterms:created xsi:type="dcterms:W3CDTF">2001-05-08T06:08:01Z</dcterms:created>
  <dcterms:modified xsi:type="dcterms:W3CDTF">2010-10-08T04:23:24Z</dcterms:modified>
  <cp:category/>
  <cp:version/>
  <cp:contentType/>
  <cp:contentStatus/>
</cp:coreProperties>
</file>