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<sst xmlns="http://schemas.openxmlformats.org/spreadsheetml/2006/main" count="133" uniqueCount="126">
  <si>
    <t>Коды бюджетной классификации РФ</t>
  </si>
  <si>
    <t>Наименование доходов</t>
  </si>
  <si>
    <t>% испол.</t>
  </si>
  <si>
    <t>отклон.</t>
  </si>
  <si>
    <t>НАЛОГОВЫЕ ДОХОДЫ</t>
  </si>
  <si>
    <t>НАЛОГИ НА ПРИБЫЛЬ</t>
  </si>
  <si>
    <t xml:space="preserve">    Налог на доходы физических лиц</t>
  </si>
  <si>
    <t>НАЛОГИ НА СОВОКУПНЫЙ ДОХОД</t>
  </si>
  <si>
    <t xml:space="preserve">    ЕН с/х предприятий</t>
  </si>
  <si>
    <t>НАЛОГ НА ИМУЩЕСТВО</t>
  </si>
  <si>
    <t>Земельный налог</t>
  </si>
  <si>
    <t>Налог на имущество физ. лиц</t>
  </si>
  <si>
    <t>НАЛОГИ, СБОРЫ И РЕГУЛЯРНЫЕ ПЛАТЕЖИ ЗА ПОЛЬЗОВАНИЕ ПРИРОДНЫМИ РЕСУРСАМИ</t>
  </si>
  <si>
    <t xml:space="preserve">    Налог на добычу общераспрос.полез.ископ.</t>
  </si>
  <si>
    <t>ПРОЧИЕ НАЛОГИ, СБОРЫ И ПОШЛИНЫ</t>
  </si>
  <si>
    <t xml:space="preserve">   Государственная пошлина по делам, рассм. в судах </t>
  </si>
  <si>
    <t xml:space="preserve">Государственная пошлина за совершение нотариальных действий </t>
  </si>
  <si>
    <t xml:space="preserve">Государственная пошлина за государственную регистрацию </t>
  </si>
  <si>
    <t>Задолженность и перерасчет по отмененным налогам</t>
  </si>
  <si>
    <t>НЕНАЛОГОВЫЕ ДОХОДЫ</t>
  </si>
  <si>
    <t xml:space="preserve">   Арендная плата за землю</t>
  </si>
  <si>
    <t xml:space="preserve">   Доходы от сдачи в аренду имущ.наход.</t>
  </si>
  <si>
    <t xml:space="preserve">   Доходы от муниципальных унитарных предприятий</t>
  </si>
  <si>
    <t xml:space="preserve">   Плата за негативные воздействия на окружающую среду</t>
  </si>
  <si>
    <t xml:space="preserve">  Доходы от продажи земли</t>
  </si>
  <si>
    <t xml:space="preserve">   Штрафные санкции, возмещение ущерба, в т.ч.:</t>
  </si>
  <si>
    <t xml:space="preserve">   Ден.взыс. за наруш. закон. о налогах и сборах</t>
  </si>
  <si>
    <t xml:space="preserve">   Д.в. за административные правонарушения</t>
  </si>
  <si>
    <t xml:space="preserve">   Д. в. за наруш. закон. о применении контрольно-кассовой техники</t>
  </si>
  <si>
    <t>Д.в. за административные правонарушения в области оборота спиротосодержащей продукции</t>
  </si>
  <si>
    <t xml:space="preserve">   Д. в. за наруш. закон. о недрах</t>
  </si>
  <si>
    <t xml:space="preserve">   Д. в. за наруш. ФЗ "О пожарной безопасности"</t>
  </si>
  <si>
    <t xml:space="preserve">   Д. в. за наруш. Зак.в области сан.эпидем.благоп.</t>
  </si>
  <si>
    <t xml:space="preserve">   Д. в. за админис. правонарушения в области дорожного движения</t>
  </si>
  <si>
    <t xml:space="preserve">   Прочие поступления от денежных взысканий и иных сумм от возмещение ущерба</t>
  </si>
  <si>
    <t xml:space="preserve">   Прочие неналоговые доходы</t>
  </si>
  <si>
    <t>ИТОГО СОБСТВЕННЫХ ДОХОДОВ</t>
  </si>
  <si>
    <t>БЕЗВОЗДМЕЗДНЫЕ ПЕРЕЧИСЛЕНИЯ</t>
  </si>
  <si>
    <t xml:space="preserve">   Фонд субвенций и субсидий</t>
  </si>
  <si>
    <t>ДОХОДЫ ОТ ПРЕДПРИНИМАТЕЛЬСКОЙ И ИНОЙ ПРИН.</t>
  </si>
  <si>
    <t xml:space="preserve">  ВСЕГО ДОХОДОВ</t>
  </si>
  <si>
    <t>Дефицит(профицит - )</t>
  </si>
  <si>
    <t>Наименование расходов</t>
  </si>
  <si>
    <t>0100</t>
  </si>
  <si>
    <t>ОБЩЕГОСУДАРСТВЕННЫЕ ВОПРОСЫ</t>
  </si>
  <si>
    <t>0104</t>
  </si>
  <si>
    <t xml:space="preserve">    Функционирование местных администраций</t>
  </si>
  <si>
    <t>0112</t>
  </si>
  <si>
    <t>Резервный фонд</t>
  </si>
  <si>
    <t>0200</t>
  </si>
  <si>
    <t>НАЦИОНАЛЬНАЯ ОБОРОНА</t>
  </si>
  <si>
    <t>0203</t>
  </si>
  <si>
    <t>Мобилизационная и вневоинская подготовка</t>
  </si>
  <si>
    <t>0300</t>
  </si>
  <si>
    <t>НАЦИОНАЛЬНАЯ БЕЗОПАСНОСТЬ</t>
  </si>
  <si>
    <t>0302</t>
  </si>
  <si>
    <t xml:space="preserve">    Органы внутренних дел</t>
  </si>
  <si>
    <t>0310</t>
  </si>
  <si>
    <t>Обеспечение пожарной безопасности</t>
  </si>
  <si>
    <t>0400</t>
  </si>
  <si>
    <t>НАЦИОНАЛЬНАЯ ЭКОНОМИКА</t>
  </si>
  <si>
    <t>0409</t>
  </si>
  <si>
    <t>Дорожное хозяйство</t>
  </si>
  <si>
    <t>0406</t>
  </si>
  <si>
    <t>Водные ресурсы</t>
  </si>
  <si>
    <t>0412</t>
  </si>
  <si>
    <t>Другие вопросы в области националь экономики</t>
  </si>
  <si>
    <t>0500</t>
  </si>
  <si>
    <t xml:space="preserve">ЖИЛИЩНО-КОММУНАЛЬНОЕ ХОЗЯЙСТВО              </t>
  </si>
  <si>
    <t>0501</t>
  </si>
  <si>
    <t xml:space="preserve">    Жилищное хозяйство</t>
  </si>
  <si>
    <t>0502</t>
  </si>
  <si>
    <t xml:space="preserve">     Коммунальное хозяйство</t>
  </si>
  <si>
    <t>0503</t>
  </si>
  <si>
    <t>Благоустройство</t>
  </si>
  <si>
    <t>0600</t>
  </si>
  <si>
    <t>ОХРАНА ОКРУЖАЮЩЕЙ СРЕДЫ</t>
  </si>
  <si>
    <t>0603</t>
  </si>
  <si>
    <t>Охрана обьектов растительного и животного мира и среды их обитания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</si>
  <si>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</si>
  <si>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</si>
  <si>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</si>
  <si>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</si>
  <si>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</si>
  <si>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</si>
  <si>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0707</t>
  </si>
  <si>
    <t xml:space="preserve">  Молодежная политика и оздоровление детей</t>
  </si>
  <si>
    <t>0709</t>
  </si>
  <si>
    <t xml:space="preserve">  Другие вопросы в области образования</t>
  </si>
  <si>
    <t>0800</t>
  </si>
  <si>
    <t xml:space="preserve">КУЛЬТУРА , КИНЕМАТОГРАФИЯ , СРЕДСТВА МАССОВОЙ ИНФОРМАЦИИ           </t>
  </si>
  <si>
    <t>0801</t>
  </si>
  <si>
    <t xml:space="preserve">     Культура</t>
  </si>
  <si>
    <t>0804</t>
  </si>
  <si>
    <t xml:space="preserve">    Периодическая печать и издательство</t>
  </si>
  <si>
    <t>0900</t>
  </si>
  <si>
    <t xml:space="preserve">ЗДРАВООХРАНЕНИЕ И СПОРТ        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</si>
  <si>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</si>
  <si>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</si>
  <si>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</si>
  <si>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</si>
  <si>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</si>
  <si>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помщь в дневных стационарах всех типов</t>
  </si>
  <si>
    <t>0904</t>
  </si>
  <si>
    <t>Скорая медицинская помощь</t>
  </si>
  <si>
    <t>0908</t>
  </si>
  <si>
    <t>Физическая культура и спорт</t>
  </si>
  <si>
    <t>0910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</si>
  <si>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</si>
  <si>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</si>
  <si>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</si>
  <si>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Охрана семьи и детства</t>
  </si>
  <si>
    <t>1006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</si>
  <si>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</si>
  <si>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</si>
  <si>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</si>
  <si>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 xml:space="preserve">   Фонды компенсаций</t>
  </si>
  <si>
    <t xml:space="preserve">Итого расходов  </t>
  </si>
  <si>
    <t>Начальник финансового отдела</t>
  </si>
  <si>
    <t xml:space="preserve">администрации Моргаушского района </t>
  </si>
  <si>
    <t>Ананьева Р.И.</t>
  </si>
  <si>
    <t>0114</t>
  </si>
  <si>
    <t>Другие общегосударственные вопросы</t>
  </si>
  <si>
    <t>Анализ исполнения бюджета Орининского сельского поселения                                                                                               на 01.08.2009г.</t>
  </si>
  <si>
    <t>назначено на 01.08.2009г.</t>
  </si>
  <si>
    <t>исполнено на 01.08.2009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</si>
</sst>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</numFmts>
  <fonts count="45">
    <font>
      <sz val="10"/>
      <name val="Arial"/>
      <family val="0"/>
    </font>
    <font>
      <b/>
      <sz val="14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2"/>
      <name val="Times New Roman Cyr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57">
      <alignment/>
      <protection/>
    </xf>
    <xf numFmtId="0" fontId="2" fillId="0" borderId="0" xfId="57" applyFill="1">
      <alignment/>
      <protection/>
    </xf>
    <xf numFmtId="0" fontId="3" fillId="0" borderId="10" xfId="57" applyFont="1" applyBorder="1" applyAlignment="1">
      <alignment horizontal="center" vertical="center" wrapText="1"/>
      <protection/>
    </xf>
    <xf numFmtId="49" fontId="4" fillId="0" borderId="10" xfId="57" applyNumberFormat="1" applyFont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 wrapText="1"/>
      <protection/>
    </xf>
    <xf numFmtId="0" fontId="4" fillId="0" borderId="10" xfId="57" applyFont="1" applyBorder="1" applyAlignment="1">
      <alignment horizontal="center" vertical="center"/>
      <protection/>
    </xf>
    <xf numFmtId="0" fontId="3" fillId="0" borderId="10" xfId="57" applyFont="1" applyBorder="1">
      <alignment/>
      <protection/>
    </xf>
    <xf numFmtId="180" fontId="3" fillId="0" borderId="10" xfId="57" applyNumberFormat="1" applyFont="1" applyBorder="1">
      <alignment/>
      <protection/>
    </xf>
    <xf numFmtId="180" fontId="4" fillId="0" borderId="10" xfId="57" applyNumberFormat="1" applyFont="1" applyBorder="1">
      <alignment/>
      <protection/>
    </xf>
    <xf numFmtId="0" fontId="4" fillId="0" borderId="10" xfId="57" applyFont="1" applyBorder="1">
      <alignment/>
      <protection/>
    </xf>
    <xf numFmtId="0" fontId="4" fillId="0" borderId="10" xfId="57" applyFont="1" applyBorder="1" applyAlignment="1">
      <alignment wrapText="1"/>
      <protection/>
    </xf>
    <xf numFmtId="181" fontId="4" fillId="33" borderId="10" xfId="56" applyNumberFormat="1" applyFont="1" applyFill="1" applyBorder="1" applyAlignment="1">
      <alignment horizontal="right" vertical="top" shrinkToFit="1"/>
      <protection/>
    </xf>
    <xf numFmtId="180" fontId="4" fillId="33" borderId="10" xfId="56" applyNumberFormat="1" applyFont="1" applyFill="1" applyBorder="1" applyAlignment="1">
      <alignment horizontal="right" vertical="top" shrinkToFit="1"/>
      <protection/>
    </xf>
    <xf numFmtId="0" fontId="5" fillId="0" borderId="10" xfId="54" applyFont="1" applyBorder="1" applyAlignment="1">
      <alignment horizontal="right"/>
      <protection/>
    </xf>
    <xf numFmtId="0" fontId="5" fillId="0" borderId="10" xfId="54" applyFont="1" applyBorder="1" applyAlignment="1">
      <alignment wrapText="1"/>
      <protection/>
    </xf>
    <xf numFmtId="0" fontId="5" fillId="0" borderId="0" xfId="54" applyFont="1">
      <alignment/>
      <protection/>
    </xf>
    <xf numFmtId="180" fontId="5" fillId="0" borderId="0" xfId="54" applyNumberFormat="1" applyFont="1">
      <alignment/>
      <protection/>
    </xf>
    <xf numFmtId="0" fontId="3" fillId="0" borderId="10" xfId="57" applyFont="1" applyBorder="1" applyAlignment="1">
      <alignment wrapText="1"/>
      <protection/>
    </xf>
    <xf numFmtId="180" fontId="2" fillId="0" borderId="0" xfId="57" applyNumberFormat="1">
      <alignment/>
      <protection/>
    </xf>
    <xf numFmtId="0" fontId="3" fillId="0" borderId="10" xfId="57" applyFont="1" applyFill="1" applyBorder="1">
      <alignment/>
      <protection/>
    </xf>
    <xf numFmtId="0" fontId="2" fillId="0" borderId="0" xfId="52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Fill="1" applyBorder="1">
      <alignment/>
      <protection/>
    </xf>
    <xf numFmtId="180" fontId="3" fillId="0" borderId="0" xfId="52" applyNumberFormat="1" applyFont="1" applyBorder="1">
      <alignment/>
      <protection/>
    </xf>
    <xf numFmtId="0" fontId="4" fillId="0" borderId="0" xfId="52" applyFont="1" applyBorder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Alignment="1">
      <alignment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/>
      <protection/>
    </xf>
    <xf numFmtId="0" fontId="3" fillId="0" borderId="10" xfId="54" applyFont="1" applyBorder="1" applyAlignment="1">
      <alignment horizontal="center" wrapText="1"/>
      <protection/>
    </xf>
    <xf numFmtId="0" fontId="5" fillId="0" borderId="10" xfId="54" applyFont="1" applyBorder="1">
      <alignment/>
      <protection/>
    </xf>
    <xf numFmtId="49" fontId="3" fillId="0" borderId="11" xfId="54" applyNumberFormat="1" applyFont="1" applyBorder="1" applyAlignment="1">
      <alignment horizontal="left"/>
      <protection/>
    </xf>
    <xf numFmtId="0" fontId="6" fillId="0" borderId="10" xfId="54" applyFont="1" applyBorder="1" applyAlignment="1">
      <alignment wrapText="1"/>
      <protection/>
    </xf>
    <xf numFmtId="180" fontId="3" fillId="0" borderId="10" xfId="54" applyNumberFormat="1" applyFont="1" applyBorder="1">
      <alignment/>
      <protection/>
    </xf>
    <xf numFmtId="49" fontId="4" fillId="0" borderId="11" xfId="54" applyNumberFormat="1" applyFont="1" applyBorder="1" applyAlignment="1">
      <alignment horizontal="left"/>
      <protection/>
    </xf>
    <xf numFmtId="0" fontId="7" fillId="0" borderId="10" xfId="54" applyFont="1" applyBorder="1" applyAlignment="1">
      <alignment wrapText="1"/>
      <protection/>
    </xf>
    <xf numFmtId="180" fontId="4" fillId="0" borderId="10" xfId="54" applyNumberFormat="1" applyFont="1" applyBorder="1">
      <alignment/>
      <protection/>
    </xf>
    <xf numFmtId="0" fontId="6" fillId="0" borderId="10" xfId="54" applyFont="1" applyBorder="1" applyAlignment="1">
      <alignment wrapText="1"/>
      <protection/>
    </xf>
    <xf numFmtId="49" fontId="5" fillId="0" borderId="10" xfId="54" applyNumberFormat="1" applyFont="1" applyBorder="1" applyAlignment="1">
      <alignment horizontal="left"/>
      <protection/>
    </xf>
    <xf numFmtId="0" fontId="8" fillId="0" borderId="10" xfId="54" applyFont="1" applyBorder="1" applyAlignment="1">
      <alignment wrapText="1"/>
      <protection/>
    </xf>
    <xf numFmtId="180" fontId="5" fillId="0" borderId="10" xfId="54" applyNumberFormat="1" applyFont="1" applyBorder="1">
      <alignment/>
      <protection/>
    </xf>
    <xf numFmtId="49" fontId="3" fillId="0" borderId="11" xfId="53" applyNumberFormat="1" applyFont="1" applyBorder="1" applyAlignment="1">
      <alignment horizontal="left"/>
      <protection/>
    </xf>
    <xf numFmtId="0" fontId="6" fillId="0" borderId="10" xfId="53" applyFont="1" applyBorder="1" applyAlignment="1">
      <alignment wrapText="1"/>
      <protection/>
    </xf>
    <xf numFmtId="180" fontId="3" fillId="0" borderId="10" xfId="53" applyNumberFormat="1" applyFont="1" applyBorder="1">
      <alignment/>
      <protection/>
    </xf>
    <xf numFmtId="0" fontId="5" fillId="0" borderId="0" xfId="53" applyFont="1">
      <alignment/>
      <protection/>
    </xf>
    <xf numFmtId="49" fontId="4" fillId="0" borderId="11" xfId="53" applyNumberFormat="1" applyFont="1" applyBorder="1" applyAlignment="1">
      <alignment horizontal="left"/>
      <protection/>
    </xf>
    <xf numFmtId="0" fontId="7" fillId="0" borderId="10" xfId="53" applyFont="1" applyBorder="1" applyAlignment="1">
      <alignment wrapText="1"/>
      <protection/>
    </xf>
    <xf numFmtId="180" fontId="4" fillId="0" borderId="10" xfId="53" applyNumberFormat="1" applyFont="1" applyBorder="1">
      <alignment/>
      <protection/>
    </xf>
    <xf numFmtId="0" fontId="7" fillId="0" borderId="10" xfId="54" applyFont="1" applyBorder="1" applyAlignment="1">
      <alignment horizontal="left" wrapText="1"/>
      <protection/>
    </xf>
    <xf numFmtId="0" fontId="9" fillId="0" borderId="0" xfId="54" applyFont="1">
      <alignment/>
      <protection/>
    </xf>
    <xf numFmtId="0" fontId="10" fillId="0" borderId="0" xfId="54" applyFont="1">
      <alignment/>
      <protection/>
    </xf>
    <xf numFmtId="0" fontId="6" fillId="0" borderId="10" xfId="54" applyFont="1" applyBorder="1" applyAlignment="1">
      <alignment horizontal="left" wrapText="1"/>
      <protection/>
    </xf>
    <xf numFmtId="0" fontId="8" fillId="0" borderId="10" xfId="54" applyFont="1" applyBorder="1">
      <alignment/>
      <protection/>
    </xf>
    <xf numFmtId="0" fontId="3" fillId="0" borderId="10" xfId="54" applyFont="1" applyBorder="1" applyAlignment="1">
      <alignment horizontal="left"/>
      <protection/>
    </xf>
    <xf numFmtId="0" fontId="6" fillId="0" borderId="10" xfId="54" applyFont="1" applyFill="1" applyBorder="1" applyAlignment="1">
      <alignment wrapText="1"/>
      <protection/>
    </xf>
    <xf numFmtId="0" fontId="4" fillId="0" borderId="10" xfId="54" applyFont="1" applyBorder="1" applyAlignment="1">
      <alignment horizontal="left"/>
      <protection/>
    </xf>
    <xf numFmtId="0" fontId="7" fillId="0" borderId="10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wrapText="1"/>
      <protection/>
    </xf>
    <xf numFmtId="49" fontId="5" fillId="0" borderId="0" xfId="54" applyNumberFormat="1" applyFont="1" applyAlignment="1">
      <alignment horizontal="left"/>
      <protection/>
    </xf>
    <xf numFmtId="0" fontId="8" fillId="0" borderId="0" xfId="54" applyFont="1" applyAlignment="1">
      <alignment wrapText="1"/>
      <protection/>
    </xf>
    <xf numFmtId="0" fontId="5" fillId="0" borderId="10" xfId="54" applyFont="1" applyBorder="1" applyAlignment="1">
      <alignment horizontal="left"/>
      <protection/>
    </xf>
    <xf numFmtId="0" fontId="6" fillId="0" borderId="10" xfId="54" applyFont="1" applyFill="1" applyBorder="1" applyAlignment="1">
      <alignment horizontal="center" wrapText="1"/>
      <protection/>
    </xf>
    <xf numFmtId="0" fontId="0" fillId="0" borderId="0" xfId="55" applyFont="1" applyAlignment="1">
      <alignment horizontal="left"/>
      <protection/>
    </xf>
    <xf numFmtId="0" fontId="0" fillId="0" borderId="0" xfId="55" applyFont="1" applyAlignment="1">
      <alignment wrapText="1"/>
      <protection/>
    </xf>
    <xf numFmtId="0" fontId="0" fillId="0" borderId="0" xfId="55" applyFont="1">
      <alignment/>
      <protection/>
    </xf>
    <xf numFmtId="0" fontId="0" fillId="0" borderId="0" xfId="54" applyFont="1">
      <alignment/>
      <protection/>
    </xf>
    <xf numFmtId="0" fontId="0" fillId="0" borderId="0" xfId="54" applyFont="1" applyAlignment="1">
      <alignment horizontal="left"/>
      <protection/>
    </xf>
    <xf numFmtId="0" fontId="0" fillId="0" borderId="0" xfId="54" applyFont="1" applyAlignment="1">
      <alignment wrapText="1"/>
      <protection/>
    </xf>
    <xf numFmtId="0" fontId="0" fillId="0" borderId="0" xfId="53" applyFont="1">
      <alignment/>
      <protection/>
    </xf>
    <xf numFmtId="49" fontId="5" fillId="0" borderId="10" xfId="54" applyNumberFormat="1" applyFont="1" applyBorder="1">
      <alignment/>
      <protection/>
    </xf>
    <xf numFmtId="0" fontId="0" fillId="0" borderId="0" xfId="54" applyFont="1" applyAlignment="1">
      <alignment/>
      <protection/>
    </xf>
    <xf numFmtId="0" fontId="0" fillId="0" borderId="0" xfId="55" applyFont="1" applyAlignment="1">
      <alignment horizontal="left" vertical="center" wrapText="1"/>
      <protection/>
    </xf>
    <xf numFmtId="0" fontId="1" fillId="0" borderId="0" xfId="57" applyFont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лек" xfId="52"/>
    <cellStyle name="Обычный_Анализ Кадикас. на 1.03.08" xfId="53"/>
    <cellStyle name="Обычный_Анализ Моргаш. на 1.03.08" xfId="54"/>
    <cellStyle name="Обычный_Анализ Оринино. на 1.03.08" xfId="55"/>
    <cellStyle name="Обычный_Лист1" xfId="56"/>
    <cellStyle name="Обычный_Лист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9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5.7109375" style="64" customWidth="1"/>
    <col min="2" max="2" width="54.140625" style="65" customWidth="1"/>
    <col min="3" max="4" width="17.7109375" style="66" customWidth="1"/>
    <col min="5" max="5" width="12.140625" style="66" customWidth="1"/>
    <col min="6" max="6" width="12.57421875" style="66" customWidth="1"/>
    <col min="7" max="16384" width="9.140625" style="66" customWidth="1"/>
  </cols>
  <sheetData>
    <row r="2" spans="3:6" ht="13.5" customHeight="1">
      <c r="C2" s="73"/>
      <c r="D2" s="73"/>
      <c r="E2" s="73"/>
      <c r="F2" s="73"/>
    </row>
    <row r="3" spans="1:7" ht="18" customHeight="1">
      <c r="A3" s="74" t="s">
        <v>123</v>
      </c>
      <c r="B3" s="74"/>
      <c r="C3" s="74"/>
      <c r="D3" s="74"/>
      <c r="E3" s="74"/>
      <c r="F3" s="74"/>
      <c r="G3" s="1"/>
    </row>
    <row r="4" spans="1:7" ht="18" customHeight="1">
      <c r="A4" s="74"/>
      <c r="B4" s="74"/>
      <c r="C4" s="74"/>
      <c r="D4" s="74"/>
      <c r="E4" s="74"/>
      <c r="F4" s="74"/>
      <c r="G4" s="1"/>
    </row>
    <row r="5" spans="1:7" ht="12.75">
      <c r="A5" s="1"/>
      <c r="B5" s="1"/>
      <c r="C5" s="1"/>
      <c r="D5" s="2"/>
      <c r="E5" s="1"/>
      <c r="F5" s="1"/>
      <c r="G5" s="1"/>
    </row>
    <row r="6" spans="1:7" s="67" customFormat="1" ht="63">
      <c r="A6" s="3" t="s">
        <v>0</v>
      </c>
      <c r="B6" s="3" t="s">
        <v>1</v>
      </c>
      <c r="C6" s="4" t="s">
        <v>124</v>
      </c>
      <c r="D6" s="5" t="s">
        <v>125</v>
      </c>
      <c r="E6" s="6" t="s">
        <v>2</v>
      </c>
      <c r="F6" s="7" t="s">
        <v>3</v>
      </c>
      <c r="G6" s="1"/>
    </row>
    <row r="7" spans="1:7" s="67" customFormat="1" ht="15.75">
      <c r="A7" s="8"/>
      <c r="B7" s="8" t="s">
        <v>4</v>
      </c>
      <c r="C7" s="9">
        <f>SUM(C8,C10,C12,C15,C17)</f>
        <v>806.3</v>
      </c>
      <c r="D7" s="9">
        <f>SUM(D8,D10,D12,D15,D17)</f>
        <v>495.35907999999995</v>
      </c>
      <c r="E7" s="10">
        <f>D7/C7*100</f>
        <v>61.43607590226963</v>
      </c>
      <c r="F7" s="10">
        <f>D7-C7</f>
        <v>-310.94092</v>
      </c>
      <c r="G7" s="1"/>
    </row>
    <row r="8" spans="1:7" s="67" customFormat="1" ht="15.75">
      <c r="A8" s="8">
        <v>1010000000</v>
      </c>
      <c r="B8" s="8" t="s">
        <v>5</v>
      </c>
      <c r="C8" s="9">
        <f>SUM(C9)</f>
        <v>392.9</v>
      </c>
      <c r="D8" s="9">
        <f>SUM(D9)</f>
        <v>355.71142</v>
      </c>
      <c r="E8" s="10">
        <f aca="true" t="shared" si="0" ref="E8:E45">D8/C8*100</f>
        <v>90.53484856197505</v>
      </c>
      <c r="F8" s="10">
        <f aca="true" t="shared" si="1" ref="F8:F45">D8-C8</f>
        <v>-37.18858</v>
      </c>
      <c r="G8" s="1"/>
    </row>
    <row r="9" spans="1:7" s="67" customFormat="1" ht="15">
      <c r="A9" s="11">
        <v>1010200001</v>
      </c>
      <c r="B9" s="12" t="s">
        <v>6</v>
      </c>
      <c r="C9" s="13">
        <v>392.9</v>
      </c>
      <c r="D9" s="14">
        <v>355.71142</v>
      </c>
      <c r="E9" s="10">
        <f t="shared" si="0"/>
        <v>90.53484856197505</v>
      </c>
      <c r="F9" s="10">
        <f t="shared" si="1"/>
        <v>-37.18858</v>
      </c>
      <c r="G9" s="1"/>
    </row>
    <row r="10" spans="1:7" s="67" customFormat="1" ht="15.75">
      <c r="A10" s="8">
        <v>1050000000</v>
      </c>
      <c r="B10" s="8" t="s">
        <v>7</v>
      </c>
      <c r="C10" s="9">
        <f>SUM(C11)</f>
        <v>40</v>
      </c>
      <c r="D10" s="9">
        <f>SUM(D11)</f>
        <v>52.36523</v>
      </c>
      <c r="E10" s="10">
        <f t="shared" si="0"/>
        <v>130.913075</v>
      </c>
      <c r="F10" s="10">
        <f t="shared" si="1"/>
        <v>12.365229999999997</v>
      </c>
      <c r="G10" s="1"/>
    </row>
    <row r="11" spans="1:7" s="67" customFormat="1" ht="15">
      <c r="A11" s="11">
        <v>1050300001</v>
      </c>
      <c r="B11" s="11" t="s">
        <v>8</v>
      </c>
      <c r="C11" s="10">
        <v>40</v>
      </c>
      <c r="D11" s="10">
        <v>52.36523</v>
      </c>
      <c r="E11" s="10">
        <f t="shared" si="0"/>
        <v>130.913075</v>
      </c>
      <c r="F11" s="10">
        <f t="shared" si="1"/>
        <v>12.365229999999997</v>
      </c>
      <c r="G11" s="1"/>
    </row>
    <row r="12" spans="1:7" s="67" customFormat="1" ht="15.75">
      <c r="A12" s="8">
        <v>1060000000</v>
      </c>
      <c r="B12" s="8" t="s">
        <v>9</v>
      </c>
      <c r="C12" s="9">
        <f>SUM(C13:C14)</f>
        <v>366.90000000000003</v>
      </c>
      <c r="D12" s="9">
        <f>SUM(D13:D14)</f>
        <v>82.88243</v>
      </c>
      <c r="E12" s="10">
        <f t="shared" si="0"/>
        <v>22.589923684927772</v>
      </c>
      <c r="F12" s="10">
        <f t="shared" si="1"/>
        <v>-284.01757000000003</v>
      </c>
      <c r="G12" s="1"/>
    </row>
    <row r="13" spans="1:7" s="67" customFormat="1" ht="15">
      <c r="A13" s="11">
        <v>1060600000</v>
      </c>
      <c r="B13" s="11" t="s">
        <v>10</v>
      </c>
      <c r="C13" s="10">
        <v>283.6</v>
      </c>
      <c r="D13" s="10">
        <v>79.9527</v>
      </c>
      <c r="E13" s="10">
        <f t="shared" si="0"/>
        <v>28.192066290550066</v>
      </c>
      <c r="F13" s="10">
        <f t="shared" si="1"/>
        <v>-203.64730000000003</v>
      </c>
      <c r="G13" s="1"/>
    </row>
    <row r="14" spans="1:7" s="67" customFormat="1" ht="15" customHeight="1">
      <c r="A14" s="15">
        <v>1060103010</v>
      </c>
      <c r="B14" s="16" t="s">
        <v>11</v>
      </c>
      <c r="C14" s="17">
        <v>83.3</v>
      </c>
      <c r="D14" s="18">
        <v>2.92973</v>
      </c>
      <c r="E14" s="10">
        <f t="shared" si="0"/>
        <v>3.5170828331332538</v>
      </c>
      <c r="F14" s="10">
        <f t="shared" si="1"/>
        <v>-80.37026999999999</v>
      </c>
      <c r="G14" s="1"/>
    </row>
    <row r="15" spans="1:7" s="67" customFormat="1" ht="47.25" hidden="1">
      <c r="A15" s="8">
        <v>1070000000</v>
      </c>
      <c r="B15" s="19" t="s">
        <v>12</v>
      </c>
      <c r="C15" s="9">
        <f>SUM(C16)</f>
        <v>0</v>
      </c>
      <c r="D15" s="9">
        <f>SUM(D16)</f>
        <v>0</v>
      </c>
      <c r="E15" s="10" t="e">
        <f t="shared" si="0"/>
        <v>#DIV/0!</v>
      </c>
      <c r="F15" s="10">
        <f t="shared" si="1"/>
        <v>0</v>
      </c>
      <c r="G15" s="1"/>
    </row>
    <row r="16" spans="1:7" s="67" customFormat="1" ht="15" hidden="1">
      <c r="A16" s="11">
        <v>1070102001</v>
      </c>
      <c r="B16" s="11" t="s">
        <v>13</v>
      </c>
      <c r="C16" s="10"/>
      <c r="D16" s="10"/>
      <c r="E16" s="10" t="e">
        <f t="shared" si="0"/>
        <v>#DIV/0!</v>
      </c>
      <c r="F16" s="10">
        <f t="shared" si="1"/>
        <v>0</v>
      </c>
      <c r="G16" s="20"/>
    </row>
    <row r="17" spans="1:7" s="67" customFormat="1" ht="15" customHeight="1">
      <c r="A17" s="8"/>
      <c r="B17" s="8" t="s">
        <v>14</v>
      </c>
      <c r="C17" s="9">
        <f>SUM(C18:C21)</f>
        <v>6.5</v>
      </c>
      <c r="D17" s="9">
        <f>SUM(D18:D21)</f>
        <v>4.4</v>
      </c>
      <c r="E17" s="10">
        <f t="shared" si="0"/>
        <v>67.6923076923077</v>
      </c>
      <c r="F17" s="10">
        <f t="shared" si="1"/>
        <v>-2.0999999999999996</v>
      </c>
      <c r="G17" s="1"/>
    </row>
    <row r="18" spans="1:7" s="67" customFormat="1" ht="30" hidden="1">
      <c r="A18" s="11">
        <v>1080301001</v>
      </c>
      <c r="B18" s="12" t="s">
        <v>15</v>
      </c>
      <c r="C18" s="10"/>
      <c r="D18" s="10"/>
      <c r="E18" s="10" t="e">
        <f t="shared" si="0"/>
        <v>#DIV/0!</v>
      </c>
      <c r="F18" s="10">
        <f t="shared" si="1"/>
        <v>0</v>
      </c>
      <c r="G18" s="1"/>
    </row>
    <row r="19" spans="1:7" s="67" customFormat="1" ht="30">
      <c r="A19" s="11">
        <v>1080400001</v>
      </c>
      <c r="B19" s="12" t="s">
        <v>16</v>
      </c>
      <c r="C19" s="10">
        <v>6.5</v>
      </c>
      <c r="D19" s="10">
        <v>4.4</v>
      </c>
      <c r="E19" s="10">
        <f t="shared" si="0"/>
        <v>67.6923076923077</v>
      </c>
      <c r="F19" s="10">
        <f t="shared" si="1"/>
        <v>-2.0999999999999996</v>
      </c>
      <c r="G19" s="1"/>
    </row>
    <row r="20" spans="1:7" s="67" customFormat="1" ht="30">
      <c r="A20" s="11">
        <v>1080714001</v>
      </c>
      <c r="B20" s="12" t="s">
        <v>17</v>
      </c>
      <c r="C20" s="10"/>
      <c r="D20" s="10"/>
      <c r="E20" s="10" t="e">
        <f t="shared" si="0"/>
        <v>#DIV/0!</v>
      </c>
      <c r="F20" s="10">
        <f t="shared" si="1"/>
        <v>0</v>
      </c>
      <c r="G20" s="1"/>
    </row>
    <row r="21" spans="1:7" s="67" customFormat="1" ht="30">
      <c r="A21" s="11">
        <v>1090000000</v>
      </c>
      <c r="B21" s="12" t="s">
        <v>18</v>
      </c>
      <c r="C21" s="10"/>
      <c r="D21" s="10"/>
      <c r="E21" s="10" t="e">
        <f t="shared" si="0"/>
        <v>#DIV/0!</v>
      </c>
      <c r="F21" s="10">
        <f t="shared" si="1"/>
        <v>0</v>
      </c>
      <c r="G21" s="1"/>
    </row>
    <row r="22" spans="1:7" s="67" customFormat="1" ht="15.75">
      <c r="A22" s="8"/>
      <c r="B22" s="8" t="s">
        <v>19</v>
      </c>
      <c r="C22" s="9">
        <f>SUM(C23:C38)</f>
        <v>23</v>
      </c>
      <c r="D22" s="9">
        <f>SUM(D23:D38)</f>
        <v>333.34267</v>
      </c>
      <c r="E22" s="10">
        <f t="shared" si="0"/>
        <v>1449.315956521739</v>
      </c>
      <c r="F22" s="10">
        <f t="shared" si="1"/>
        <v>310.34267</v>
      </c>
      <c r="G22" s="1"/>
    </row>
    <row r="23" spans="1:7" s="67" customFormat="1" ht="14.25" customHeight="1">
      <c r="A23" s="11">
        <v>1110501101</v>
      </c>
      <c r="B23" s="11" t="s">
        <v>20</v>
      </c>
      <c r="C23" s="10">
        <v>22</v>
      </c>
      <c r="D23" s="10">
        <v>26.15904</v>
      </c>
      <c r="E23" s="10">
        <f t="shared" si="0"/>
        <v>118.90472727272727</v>
      </c>
      <c r="F23" s="10">
        <f t="shared" si="1"/>
        <v>4.159040000000001</v>
      </c>
      <c r="G23" s="1"/>
    </row>
    <row r="24" spans="1:7" s="67" customFormat="1" ht="15">
      <c r="A24" s="11">
        <v>1110503505</v>
      </c>
      <c r="B24" s="11" t="s">
        <v>21</v>
      </c>
      <c r="C24" s="10"/>
      <c r="D24" s="10">
        <v>36</v>
      </c>
      <c r="E24" s="10" t="e">
        <f t="shared" si="0"/>
        <v>#DIV/0!</v>
      </c>
      <c r="F24" s="10">
        <f t="shared" si="1"/>
        <v>36</v>
      </c>
      <c r="G24" s="1"/>
    </row>
    <row r="25" spans="1:7" s="67" customFormat="1" ht="0.75" customHeight="1" hidden="1">
      <c r="A25" s="11">
        <v>1110701505</v>
      </c>
      <c r="B25" s="11" t="s">
        <v>22</v>
      </c>
      <c r="C25" s="10"/>
      <c r="D25" s="10"/>
      <c r="E25" s="10" t="e">
        <f t="shared" si="0"/>
        <v>#DIV/0!</v>
      </c>
      <c r="F25" s="10">
        <f t="shared" si="1"/>
        <v>0</v>
      </c>
      <c r="G25" s="1"/>
    </row>
    <row r="26" spans="1:7" s="67" customFormat="1" ht="30" hidden="1">
      <c r="A26" s="11">
        <v>1120100001</v>
      </c>
      <c r="B26" s="12" t="s">
        <v>23</v>
      </c>
      <c r="C26" s="10"/>
      <c r="D26" s="10"/>
      <c r="E26" s="10" t="e">
        <f t="shared" si="0"/>
        <v>#DIV/0!</v>
      </c>
      <c r="F26" s="10">
        <f t="shared" si="1"/>
        <v>0</v>
      </c>
      <c r="G26" s="1"/>
    </row>
    <row r="27" spans="1:7" s="67" customFormat="1" ht="14.25" customHeight="1">
      <c r="A27" s="11">
        <v>1140601410</v>
      </c>
      <c r="B27" s="12" t="s">
        <v>24</v>
      </c>
      <c r="C27" s="10">
        <v>1</v>
      </c>
      <c r="D27" s="10">
        <v>271.18363</v>
      </c>
      <c r="E27" s="10">
        <f t="shared" si="0"/>
        <v>27118.362999999998</v>
      </c>
      <c r="F27" s="10">
        <f t="shared" si="1"/>
        <v>270.18363</v>
      </c>
      <c r="G27" s="1"/>
    </row>
    <row r="28" spans="1:7" s="67" customFormat="1" ht="15" hidden="1">
      <c r="A28" s="11">
        <v>1160000000</v>
      </c>
      <c r="B28" s="11" t="s">
        <v>25</v>
      </c>
      <c r="C28" s="10"/>
      <c r="D28" s="10"/>
      <c r="E28" s="10" t="e">
        <f t="shared" si="0"/>
        <v>#DIV/0!</v>
      </c>
      <c r="F28" s="10">
        <f t="shared" si="1"/>
        <v>0</v>
      </c>
      <c r="G28" s="1"/>
    </row>
    <row r="29" spans="1:7" s="67" customFormat="1" ht="15" hidden="1">
      <c r="A29" s="11">
        <v>1160301001</v>
      </c>
      <c r="B29" s="12" t="s">
        <v>26</v>
      </c>
      <c r="C29" s="10"/>
      <c r="D29" s="10"/>
      <c r="E29" s="10" t="e">
        <f t="shared" si="0"/>
        <v>#DIV/0!</v>
      </c>
      <c r="F29" s="10">
        <f t="shared" si="1"/>
        <v>0</v>
      </c>
      <c r="G29" s="1"/>
    </row>
    <row r="30" spans="1:7" s="67" customFormat="1" ht="15" hidden="1">
      <c r="A30" s="11">
        <v>1160303001</v>
      </c>
      <c r="B30" s="12" t="s">
        <v>27</v>
      </c>
      <c r="C30" s="10"/>
      <c r="D30" s="10"/>
      <c r="E30" s="10" t="e">
        <f t="shared" si="0"/>
        <v>#DIV/0!</v>
      </c>
      <c r="F30" s="10">
        <f t="shared" si="1"/>
        <v>0</v>
      </c>
      <c r="G30" s="1"/>
    </row>
    <row r="31" spans="1:7" s="67" customFormat="1" ht="30" hidden="1">
      <c r="A31" s="11">
        <v>1160600000</v>
      </c>
      <c r="B31" s="12" t="s">
        <v>28</v>
      </c>
      <c r="C31" s="10"/>
      <c r="D31" s="10"/>
      <c r="E31" s="10" t="e">
        <f t="shared" si="0"/>
        <v>#DIV/0!</v>
      </c>
      <c r="F31" s="10">
        <f t="shared" si="1"/>
        <v>0</v>
      </c>
      <c r="G31" s="1"/>
    </row>
    <row r="32" spans="1:7" s="67" customFormat="1" ht="30" hidden="1">
      <c r="A32" s="11">
        <v>1160800001</v>
      </c>
      <c r="B32" s="12" t="s">
        <v>29</v>
      </c>
      <c r="C32" s="10"/>
      <c r="D32" s="10"/>
      <c r="E32" s="10" t="e">
        <f t="shared" si="0"/>
        <v>#DIV/0!</v>
      </c>
      <c r="F32" s="10">
        <f t="shared" si="1"/>
        <v>0</v>
      </c>
      <c r="G32" s="1"/>
    </row>
    <row r="33" spans="1:7" s="67" customFormat="1" ht="15" hidden="1">
      <c r="A33" s="11">
        <v>1162504001</v>
      </c>
      <c r="B33" s="12" t="s">
        <v>30</v>
      </c>
      <c r="C33" s="10"/>
      <c r="D33" s="10"/>
      <c r="E33" s="10" t="e">
        <f t="shared" si="0"/>
        <v>#DIV/0!</v>
      </c>
      <c r="F33" s="10">
        <f t="shared" si="1"/>
        <v>0</v>
      </c>
      <c r="G33" s="1"/>
    </row>
    <row r="34" spans="1:7" s="67" customFormat="1" ht="15" hidden="1">
      <c r="A34" s="11">
        <v>1162700001</v>
      </c>
      <c r="B34" s="12" t="s">
        <v>31</v>
      </c>
      <c r="C34" s="10"/>
      <c r="D34" s="10"/>
      <c r="E34" s="10" t="e">
        <f t="shared" si="0"/>
        <v>#DIV/0!</v>
      </c>
      <c r="F34" s="10">
        <f t="shared" si="1"/>
        <v>0</v>
      </c>
      <c r="G34" s="1"/>
    </row>
    <row r="35" spans="1:7" s="67" customFormat="1" ht="30" hidden="1">
      <c r="A35" s="11">
        <v>1162800001</v>
      </c>
      <c r="B35" s="12" t="s">
        <v>32</v>
      </c>
      <c r="C35" s="10"/>
      <c r="D35" s="10"/>
      <c r="E35" s="10" t="e">
        <f t="shared" si="0"/>
        <v>#DIV/0!</v>
      </c>
      <c r="F35" s="10">
        <f t="shared" si="1"/>
        <v>0</v>
      </c>
      <c r="G35" s="1"/>
    </row>
    <row r="36" spans="1:7" s="67" customFormat="1" ht="30" hidden="1">
      <c r="A36" s="11">
        <v>1163000000</v>
      </c>
      <c r="B36" s="12" t="s">
        <v>33</v>
      </c>
      <c r="C36" s="10"/>
      <c r="D36" s="10"/>
      <c r="E36" s="10" t="e">
        <f t="shared" si="0"/>
        <v>#DIV/0!</v>
      </c>
      <c r="F36" s="10">
        <f t="shared" si="1"/>
        <v>0</v>
      </c>
      <c r="G36" s="1"/>
    </row>
    <row r="37" spans="1:7" s="67" customFormat="1" ht="30" hidden="1">
      <c r="A37" s="11">
        <v>1169000000</v>
      </c>
      <c r="B37" s="12" t="s">
        <v>34</v>
      </c>
      <c r="C37" s="10"/>
      <c r="D37" s="10"/>
      <c r="E37" s="10" t="e">
        <f t="shared" si="0"/>
        <v>#DIV/0!</v>
      </c>
      <c r="F37" s="10">
        <f t="shared" si="1"/>
        <v>0</v>
      </c>
      <c r="G37" s="1"/>
    </row>
    <row r="38" spans="1:7" s="67" customFormat="1" ht="15" hidden="1">
      <c r="A38" s="11">
        <v>1170505005</v>
      </c>
      <c r="B38" s="11" t="s">
        <v>35</v>
      </c>
      <c r="C38" s="10"/>
      <c r="D38" s="10"/>
      <c r="E38" s="10" t="e">
        <f t="shared" si="0"/>
        <v>#DIV/0!</v>
      </c>
      <c r="F38" s="10">
        <f t="shared" si="1"/>
        <v>0</v>
      </c>
      <c r="G38" s="1"/>
    </row>
    <row r="39" spans="1:7" s="67" customFormat="1" ht="15.75">
      <c r="A39" s="8"/>
      <c r="B39" s="8" t="s">
        <v>36</v>
      </c>
      <c r="C39" s="9">
        <f>SUM(C22,C7)</f>
        <v>829.3</v>
      </c>
      <c r="D39" s="9">
        <f>SUM(D22,D7)</f>
        <v>828.70175</v>
      </c>
      <c r="E39" s="10">
        <f t="shared" si="0"/>
        <v>99.92786084649704</v>
      </c>
      <c r="F39" s="10">
        <f t="shared" si="1"/>
        <v>-0.5982500000000073</v>
      </c>
      <c r="G39" s="1"/>
    </row>
    <row r="40" spans="1:7" s="67" customFormat="1" ht="15.75">
      <c r="A40" s="8"/>
      <c r="B40" s="8" t="s">
        <v>37</v>
      </c>
      <c r="C40" s="9">
        <f>SUM(C41)</f>
        <v>3495.371</v>
      </c>
      <c r="D40" s="9">
        <f>SUM(D41)</f>
        <v>1390.311</v>
      </c>
      <c r="E40" s="10">
        <f t="shared" si="0"/>
        <v>39.77577773575394</v>
      </c>
      <c r="F40" s="10">
        <f t="shared" si="1"/>
        <v>-2105.0600000000004</v>
      </c>
      <c r="G40" s="1"/>
    </row>
    <row r="41" spans="1:7" s="67" customFormat="1" ht="15" customHeight="1">
      <c r="A41" s="11">
        <v>2020200000</v>
      </c>
      <c r="B41" s="11" t="s">
        <v>38</v>
      </c>
      <c r="C41" s="10">
        <v>3495.371</v>
      </c>
      <c r="D41" s="10">
        <v>1390.311</v>
      </c>
      <c r="E41" s="10">
        <f t="shared" si="0"/>
        <v>39.77577773575394</v>
      </c>
      <c r="F41" s="10">
        <f t="shared" si="1"/>
        <v>-2105.0600000000004</v>
      </c>
      <c r="G41" s="1"/>
    </row>
    <row r="42" spans="1:7" s="67" customFormat="1" ht="31.5">
      <c r="A42" s="8">
        <v>3000000000</v>
      </c>
      <c r="B42" s="19" t="s">
        <v>39</v>
      </c>
      <c r="C42" s="9">
        <v>14.41689</v>
      </c>
      <c r="D42" s="9">
        <v>5.12</v>
      </c>
      <c r="E42" s="10">
        <f t="shared" si="0"/>
        <v>35.51390070951502</v>
      </c>
      <c r="F42" s="10">
        <f t="shared" si="1"/>
        <v>-9.296890000000001</v>
      </c>
      <c r="G42" s="1"/>
    </row>
    <row r="43" spans="1:7" s="67" customFormat="1" ht="15.75">
      <c r="A43" s="8"/>
      <c r="B43" s="8" t="s">
        <v>40</v>
      </c>
      <c r="C43" s="9">
        <f>SUM(C42,C40,C39)</f>
        <v>4339.08789</v>
      </c>
      <c r="D43" s="9">
        <f>SUM(D42,D40,D39)</f>
        <v>2224.1327499999998</v>
      </c>
      <c r="E43" s="10">
        <f t="shared" si="0"/>
        <v>51.25807096753691</v>
      </c>
      <c r="F43" s="10">
        <f t="shared" si="1"/>
        <v>-2114.95514</v>
      </c>
      <c r="G43" s="1"/>
    </row>
    <row r="44" spans="1:7" s="67" customFormat="1" ht="15.75">
      <c r="A44" s="8"/>
      <c r="B44" s="21" t="s">
        <v>41</v>
      </c>
      <c r="C44" s="9">
        <f>C93-C43</f>
        <v>0.04511000000002241</v>
      </c>
      <c r="D44" s="9">
        <f>D93-D43</f>
        <v>-706.1365499999997</v>
      </c>
      <c r="E44" s="10">
        <f t="shared" si="0"/>
        <v>-1565365.8833953645</v>
      </c>
      <c r="F44" s="10">
        <f t="shared" si="1"/>
        <v>-706.1816599999997</v>
      </c>
      <c r="G44" s="22"/>
    </row>
    <row r="45" spans="1:7" s="67" customFormat="1" ht="0.75" customHeight="1">
      <c r="A45" s="23"/>
      <c r="B45" s="24"/>
      <c r="C45" s="25"/>
      <c r="D45" s="25"/>
      <c r="E45" s="10" t="e">
        <f t="shared" si="0"/>
        <v>#DIV/0!</v>
      </c>
      <c r="F45" s="10">
        <f t="shared" si="1"/>
        <v>0</v>
      </c>
      <c r="G45" s="22"/>
    </row>
    <row r="46" spans="1:7" s="67" customFormat="1" ht="8.25" customHeight="1">
      <c r="A46" s="23"/>
      <c r="B46" s="24"/>
      <c r="C46" s="25"/>
      <c r="D46" s="25"/>
      <c r="E46" s="26"/>
      <c r="F46" s="26"/>
      <c r="G46" s="22"/>
    </row>
    <row r="47" spans="1:2" s="67" customFormat="1" ht="3" customHeight="1" hidden="1">
      <c r="A47" s="68"/>
      <c r="B47" s="69"/>
    </row>
    <row r="48" spans="1:7" s="67" customFormat="1" ht="15">
      <c r="A48" s="27"/>
      <c r="B48" s="28"/>
      <c r="C48" s="17"/>
      <c r="D48" s="17"/>
      <c r="E48" s="17"/>
      <c r="F48" s="17"/>
      <c r="G48" s="17"/>
    </row>
    <row r="49" spans="1:7" s="67" customFormat="1" ht="63">
      <c r="A49" s="29" t="s">
        <v>0</v>
      </c>
      <c r="B49" s="29" t="s">
        <v>42</v>
      </c>
      <c r="C49" s="4" t="s">
        <v>124</v>
      </c>
      <c r="D49" s="5" t="s">
        <v>125</v>
      </c>
      <c r="E49" s="6" t="s">
        <v>2</v>
      </c>
      <c r="F49" s="7" t="s">
        <v>3</v>
      </c>
      <c r="G49" s="17"/>
    </row>
    <row r="50" spans="1:7" s="67" customFormat="1" ht="15.75">
      <c r="A50" s="30">
        <v>1</v>
      </c>
      <c r="B50" s="31">
        <v>2</v>
      </c>
      <c r="C50" s="31"/>
      <c r="D50" s="31"/>
      <c r="E50" s="31"/>
      <c r="F50" s="32"/>
      <c r="G50" s="17"/>
    </row>
    <row r="51" spans="1:7" s="67" customFormat="1" ht="15.75">
      <c r="A51" s="33" t="s">
        <v>43</v>
      </c>
      <c r="B51" s="34" t="s">
        <v>44</v>
      </c>
      <c r="C51" s="35">
        <f>SUM(C52:C54)</f>
        <v>706.513</v>
      </c>
      <c r="D51" s="35">
        <f>SUM(D52:D54)</f>
        <v>336.47825</v>
      </c>
      <c r="E51" s="10">
        <f aca="true" t="shared" si="2" ref="E51:E93">D51/C51*100</f>
        <v>47.62520293327936</v>
      </c>
      <c r="F51" s="10">
        <f aca="true" t="shared" si="3" ref="F51:F93">D51-C51</f>
        <v>-370.03475000000003</v>
      </c>
      <c r="G51" s="17"/>
    </row>
    <row r="52" spans="1:7" s="67" customFormat="1" ht="15.75">
      <c r="A52" s="36" t="s">
        <v>45</v>
      </c>
      <c r="B52" s="37" t="s">
        <v>46</v>
      </c>
      <c r="C52" s="38">
        <v>671.842</v>
      </c>
      <c r="D52" s="38">
        <v>336.47825</v>
      </c>
      <c r="E52" s="10">
        <f t="shared" si="2"/>
        <v>50.08294360876516</v>
      </c>
      <c r="F52" s="10">
        <f t="shared" si="3"/>
        <v>-335.36375</v>
      </c>
      <c r="G52" s="17"/>
    </row>
    <row r="53" spans="1:7" s="67" customFormat="1" ht="15.75">
      <c r="A53" s="36" t="s">
        <v>47</v>
      </c>
      <c r="B53" s="37" t="s">
        <v>48</v>
      </c>
      <c r="C53" s="38">
        <v>15</v>
      </c>
      <c r="D53" s="38"/>
      <c r="E53" s="10"/>
      <c r="F53" s="10"/>
      <c r="G53" s="17"/>
    </row>
    <row r="54" spans="1:7" s="67" customFormat="1" ht="15.75">
      <c r="A54" s="36" t="s">
        <v>121</v>
      </c>
      <c r="B54" s="37" t="s">
        <v>122</v>
      </c>
      <c r="C54" s="38">
        <v>19.671</v>
      </c>
      <c r="D54" s="38"/>
      <c r="E54" s="10"/>
      <c r="F54" s="10"/>
      <c r="G54" s="17"/>
    </row>
    <row r="55" spans="1:7" s="67" customFormat="1" ht="15.75">
      <c r="A55" s="33" t="s">
        <v>49</v>
      </c>
      <c r="B55" s="39" t="s">
        <v>50</v>
      </c>
      <c r="C55" s="35">
        <f>SUM(C56)</f>
        <v>110.28</v>
      </c>
      <c r="D55" s="35">
        <f>SUM(D56)</f>
        <v>39.25853</v>
      </c>
      <c r="E55" s="10">
        <f t="shared" si="2"/>
        <v>35.598957199854915</v>
      </c>
      <c r="F55" s="10">
        <f t="shared" si="3"/>
        <v>-71.02147</v>
      </c>
      <c r="G55" s="17"/>
    </row>
    <row r="56" spans="1:6" s="67" customFormat="1" ht="15.75">
      <c r="A56" s="40" t="s">
        <v>51</v>
      </c>
      <c r="B56" s="41" t="s">
        <v>52</v>
      </c>
      <c r="C56" s="42">
        <v>110.28</v>
      </c>
      <c r="D56" s="42">
        <v>39.25853</v>
      </c>
      <c r="E56" s="10">
        <f t="shared" si="2"/>
        <v>35.598957199854915</v>
      </c>
      <c r="F56" s="10">
        <f t="shared" si="3"/>
        <v>-71.02147</v>
      </c>
    </row>
    <row r="57" spans="1:7" s="70" customFormat="1" ht="15" customHeight="1">
      <c r="A57" s="43" t="s">
        <v>53</v>
      </c>
      <c r="B57" s="44" t="s">
        <v>54</v>
      </c>
      <c r="C57" s="45">
        <f>SUM(C58:C59)</f>
        <v>23.3</v>
      </c>
      <c r="D57" s="45">
        <f>SUM(D58:D59)</f>
        <v>0</v>
      </c>
      <c r="E57" s="10">
        <f t="shared" si="2"/>
        <v>0</v>
      </c>
      <c r="F57" s="10">
        <f t="shared" si="3"/>
        <v>-23.3</v>
      </c>
      <c r="G57" s="46"/>
    </row>
    <row r="58" spans="1:7" s="70" customFormat="1" ht="15.75">
      <c r="A58" s="47" t="s">
        <v>55</v>
      </c>
      <c r="B58" s="48" t="s">
        <v>56</v>
      </c>
      <c r="C58" s="49"/>
      <c r="D58" s="49"/>
      <c r="E58" s="10" t="e">
        <f t="shared" si="2"/>
        <v>#DIV/0!</v>
      </c>
      <c r="F58" s="10">
        <f t="shared" si="3"/>
        <v>0</v>
      </c>
      <c r="G58" s="46"/>
    </row>
    <row r="59" spans="1:7" s="70" customFormat="1" ht="15.75">
      <c r="A59" s="47" t="s">
        <v>57</v>
      </c>
      <c r="B59" s="48" t="s">
        <v>58</v>
      </c>
      <c r="C59" s="49">
        <v>23.3</v>
      </c>
      <c r="D59" s="49"/>
      <c r="E59" s="10">
        <f t="shared" si="2"/>
        <v>0</v>
      </c>
      <c r="F59" s="10">
        <f t="shared" si="3"/>
        <v>-23.3</v>
      </c>
      <c r="G59" s="46"/>
    </row>
    <row r="60" spans="1:7" s="67" customFormat="1" ht="15.75">
      <c r="A60" s="33" t="s">
        <v>59</v>
      </c>
      <c r="B60" s="34" t="s">
        <v>60</v>
      </c>
      <c r="C60" s="35">
        <f>SUM(C61:C64)</f>
        <v>238.60000000000002</v>
      </c>
      <c r="D60" s="35">
        <f>SUM(D61:D64)</f>
        <v>140.2</v>
      </c>
      <c r="E60" s="10">
        <f t="shared" si="2"/>
        <v>58.75943000838222</v>
      </c>
      <c r="F60" s="10">
        <f t="shared" si="3"/>
        <v>-98.40000000000003</v>
      </c>
      <c r="G60" s="17"/>
    </row>
    <row r="61" spans="1:7" s="67" customFormat="1" ht="15.75">
      <c r="A61" s="36" t="s">
        <v>55</v>
      </c>
      <c r="B61" s="37" t="s">
        <v>56</v>
      </c>
      <c r="C61" s="38"/>
      <c r="D61" s="38"/>
      <c r="E61" s="10" t="e">
        <f t="shared" si="2"/>
        <v>#DIV/0!</v>
      </c>
      <c r="F61" s="10">
        <f t="shared" si="3"/>
        <v>0</v>
      </c>
      <c r="G61" s="17"/>
    </row>
    <row r="62" spans="1:7" s="67" customFormat="1" ht="15.75">
      <c r="A62" s="36" t="s">
        <v>61</v>
      </c>
      <c r="B62" s="37" t="s">
        <v>62</v>
      </c>
      <c r="C62" s="38">
        <v>190.8</v>
      </c>
      <c r="D62" s="38">
        <v>140.2</v>
      </c>
      <c r="E62" s="10">
        <f t="shared" si="2"/>
        <v>73.48008385744234</v>
      </c>
      <c r="F62" s="10">
        <f t="shared" si="3"/>
        <v>-50.60000000000002</v>
      </c>
      <c r="G62" s="17"/>
    </row>
    <row r="63" spans="1:7" s="67" customFormat="1" ht="15.75" hidden="1">
      <c r="A63" s="36" t="s">
        <v>63</v>
      </c>
      <c r="B63" s="50" t="s">
        <v>64</v>
      </c>
      <c r="C63" s="38"/>
      <c r="D63" s="38"/>
      <c r="E63" s="10" t="e">
        <f t="shared" si="2"/>
        <v>#DIV/0!</v>
      </c>
      <c r="F63" s="10">
        <f t="shared" si="3"/>
        <v>0</v>
      </c>
      <c r="G63" s="17"/>
    </row>
    <row r="64" spans="1:7" s="67" customFormat="1" ht="15.75">
      <c r="A64" s="47" t="s">
        <v>65</v>
      </c>
      <c r="B64" s="48" t="s">
        <v>66</v>
      </c>
      <c r="C64" s="38">
        <v>47.8</v>
      </c>
      <c r="D64" s="38"/>
      <c r="E64" s="10">
        <f t="shared" si="2"/>
        <v>0</v>
      </c>
      <c r="F64" s="10">
        <f t="shared" si="3"/>
        <v>-47.8</v>
      </c>
      <c r="G64" s="17"/>
    </row>
    <row r="65" spans="1:7" s="67" customFormat="1" ht="15" customHeight="1">
      <c r="A65" s="33" t="s">
        <v>67</v>
      </c>
      <c r="B65" s="34" t="s">
        <v>68</v>
      </c>
      <c r="C65" s="35">
        <f>SUM(C66:C68)</f>
        <v>1376.22</v>
      </c>
      <c r="D65" s="35">
        <f>SUM(D66:D68)</f>
        <v>276.32445</v>
      </c>
      <c r="E65" s="10">
        <f t="shared" si="2"/>
        <v>20.078508523346557</v>
      </c>
      <c r="F65" s="10">
        <f t="shared" si="3"/>
        <v>-1099.89555</v>
      </c>
      <c r="G65" s="17"/>
    </row>
    <row r="66" spans="1:7" s="67" customFormat="1" ht="15.75" hidden="1">
      <c r="A66" s="36" t="s">
        <v>69</v>
      </c>
      <c r="B66" s="37" t="s">
        <v>70</v>
      </c>
      <c r="C66" s="38"/>
      <c r="D66" s="38"/>
      <c r="E66" s="10" t="e">
        <f t="shared" si="2"/>
        <v>#DIV/0!</v>
      </c>
      <c r="F66" s="10">
        <f t="shared" si="3"/>
        <v>0</v>
      </c>
      <c r="G66" s="17"/>
    </row>
    <row r="67" spans="1:7" s="51" customFormat="1" ht="15.75" hidden="1">
      <c r="A67" s="36" t="s">
        <v>71</v>
      </c>
      <c r="B67" s="50" t="s">
        <v>72</v>
      </c>
      <c r="C67" s="38"/>
      <c r="D67" s="38"/>
      <c r="E67" s="10" t="e">
        <f t="shared" si="2"/>
        <v>#DIV/0!</v>
      </c>
      <c r="F67" s="10">
        <f t="shared" si="3"/>
        <v>0</v>
      </c>
      <c r="G67" s="17"/>
    </row>
    <row r="68" spans="1:7" s="67" customFormat="1" ht="15.75">
      <c r="A68" s="40" t="s">
        <v>73</v>
      </c>
      <c r="B68" s="41" t="s">
        <v>74</v>
      </c>
      <c r="C68" s="42">
        <v>1376.22</v>
      </c>
      <c r="D68" s="42">
        <v>276.32445</v>
      </c>
      <c r="E68" s="10">
        <f t="shared" si="2"/>
        <v>20.078508523346557</v>
      </c>
      <c r="F68" s="10">
        <f t="shared" si="3"/>
        <v>-1099.89555</v>
      </c>
      <c r="G68" s="52"/>
    </row>
    <row r="69" spans="1:7" s="51" customFormat="1" ht="15.75">
      <c r="A69" s="33" t="s">
        <v>75</v>
      </c>
      <c r="B69" s="53" t="s">
        <v>76</v>
      </c>
      <c r="C69" s="35">
        <f>SUM(C70)</f>
        <v>0</v>
      </c>
      <c r="D69" s="35">
        <f>SUM(D70)</f>
        <v>0</v>
      </c>
      <c r="E69" s="10" t="e">
        <f t="shared" si="2"/>
        <v>#DIV/0!</v>
      </c>
      <c r="F69" s="10">
        <f t="shared" si="3"/>
        <v>0</v>
      </c>
      <c r="G69" s="17"/>
    </row>
    <row r="70" spans="1:7" s="67" customFormat="1" ht="31.5" hidden="1">
      <c r="A70" s="36" t="s">
        <v>77</v>
      </c>
      <c r="B70" s="50" t="s">
        <v>78</v>
      </c>
      <c r="C70" s="38"/>
      <c r="D70" s="38"/>
      <c r="E70" s="10" t="e">
        <f t="shared" si="2"/>
        <v>#DIV/0!</v>
      </c>
      <c r="F70" s="10">
        <f t="shared" si="3"/>
        <v>0</v>
      </c>
      <c r="G70" s="52"/>
    </row>
    <row r="71" spans="1:7" s="67" customFormat="1" ht="15" customHeight="1">
      <c r="A71" s="33" t="s">
        <v>79</v>
      </c>
      <c r="B71" s="53" t="s">
        <v>80</v>
      </c>
      <c r="C71" s="35">
        <f>SUM(C72:C75)</f>
        <v>0</v>
      </c>
      <c r="D71" s="35">
        <f>SUM(D72:D75)</f>
        <v>0</v>
      </c>
      <c r="E71" s="10" t="e">
        <f t="shared" si="2"/>
        <v>#DIV/0!</v>
      </c>
      <c r="F71" s="10">
        <f t="shared" si="3"/>
        <v>0</v>
      </c>
      <c r="G71" s="17"/>
    </row>
    <row r="72" spans="1:7" s="67" customFormat="1" ht="15.75" hidden="1">
      <c r="A72" s="36" t="s">
        <v>81</v>
      </c>
      <c r="B72" s="50" t="s">
        <v>82</v>
      </c>
      <c r="C72" s="38"/>
      <c r="D72" s="38"/>
      <c r="E72" s="10" t="e">
        <f t="shared" si="2"/>
        <v>#DIV/0!</v>
      </c>
      <c r="F72" s="10">
        <f t="shared" si="3"/>
        <v>0</v>
      </c>
      <c r="G72" s="17"/>
    </row>
    <row r="73" spans="1:7" s="67" customFormat="1" ht="15.75" hidden="1">
      <c r="A73" s="36" t="s">
        <v>83</v>
      </c>
      <c r="B73" s="50" t="s">
        <v>84</v>
      </c>
      <c r="C73" s="38"/>
      <c r="D73" s="38"/>
      <c r="E73" s="10" t="e">
        <f t="shared" si="2"/>
        <v>#DIV/0!</v>
      </c>
      <c r="F73" s="10">
        <f t="shared" si="3"/>
        <v>0</v>
      </c>
      <c r="G73" s="17"/>
    </row>
    <row r="74" spans="1:7" s="67" customFormat="1" ht="15.75" hidden="1">
      <c r="A74" s="36" t="s">
        <v>85</v>
      </c>
      <c r="B74" s="50" t="s">
        <v>86</v>
      </c>
      <c r="C74" s="38"/>
      <c r="D74" s="38"/>
      <c r="E74" s="10" t="e">
        <f t="shared" si="2"/>
        <v>#DIV/0!</v>
      </c>
      <c r="F74" s="10">
        <f t="shared" si="3"/>
        <v>0</v>
      </c>
      <c r="G74" s="17"/>
    </row>
    <row r="75" spans="1:7" s="67" customFormat="1" ht="15.75" hidden="1">
      <c r="A75" s="36" t="s">
        <v>87</v>
      </c>
      <c r="B75" s="50" t="s">
        <v>88</v>
      </c>
      <c r="C75" s="38"/>
      <c r="D75" s="38"/>
      <c r="E75" s="10" t="e">
        <f t="shared" si="2"/>
        <v>#DIV/0!</v>
      </c>
      <c r="F75" s="10">
        <f t="shared" si="3"/>
        <v>0</v>
      </c>
      <c r="G75" s="17"/>
    </row>
    <row r="76" spans="1:7" s="67" customFormat="1" ht="31.5">
      <c r="A76" s="33" t="s">
        <v>89</v>
      </c>
      <c r="B76" s="34" t="s">
        <v>90</v>
      </c>
      <c r="C76" s="35">
        <f>SUM(C77:C78)</f>
        <v>1482.02</v>
      </c>
      <c r="D76" s="35">
        <f>SUM(D77:D78)</f>
        <v>725.73497</v>
      </c>
      <c r="E76" s="10">
        <f t="shared" si="2"/>
        <v>48.96931013076746</v>
      </c>
      <c r="F76" s="10">
        <f t="shared" si="3"/>
        <v>-756.28503</v>
      </c>
      <c r="G76" s="17"/>
    </row>
    <row r="77" spans="1:7" s="67" customFormat="1" ht="15.75">
      <c r="A77" s="36" t="s">
        <v>91</v>
      </c>
      <c r="B77" s="37" t="s">
        <v>92</v>
      </c>
      <c r="C77" s="38">
        <v>1482.02</v>
      </c>
      <c r="D77" s="38">
        <v>725.73497</v>
      </c>
      <c r="E77" s="10">
        <f t="shared" si="2"/>
        <v>48.96931013076746</v>
      </c>
      <c r="F77" s="10">
        <f t="shared" si="3"/>
        <v>-756.28503</v>
      </c>
      <c r="G77" s="17"/>
    </row>
    <row r="78" spans="1:7" s="67" customFormat="1" ht="15.75">
      <c r="A78" s="36" t="s">
        <v>93</v>
      </c>
      <c r="B78" s="37" t="s">
        <v>94</v>
      </c>
      <c r="C78" s="38"/>
      <c r="D78" s="38"/>
      <c r="E78" s="10" t="e">
        <f t="shared" si="2"/>
        <v>#DIV/0!</v>
      </c>
      <c r="F78" s="10">
        <f t="shared" si="3"/>
        <v>0</v>
      </c>
      <c r="G78" s="17"/>
    </row>
    <row r="79" spans="1:7" s="67" customFormat="1" ht="12.75" customHeight="1">
      <c r="A79" s="33" t="s">
        <v>95</v>
      </c>
      <c r="B79" s="34" t="s">
        <v>96</v>
      </c>
      <c r="C79" s="35">
        <f>SUM(C80:C85)</f>
        <v>13</v>
      </c>
      <c r="D79" s="35">
        <f>SUM(D80:D85)</f>
        <v>0</v>
      </c>
      <c r="E79" s="10">
        <f t="shared" si="2"/>
        <v>0</v>
      </c>
      <c r="F79" s="10">
        <f t="shared" si="3"/>
        <v>-13</v>
      </c>
      <c r="G79" s="17"/>
    </row>
    <row r="80" spans="1:7" s="67" customFormat="1" ht="15.75" hidden="1">
      <c r="A80" s="36" t="s">
        <v>97</v>
      </c>
      <c r="B80" s="37" t="s">
        <v>98</v>
      </c>
      <c r="C80" s="38"/>
      <c r="D80" s="38"/>
      <c r="E80" s="10" t="e">
        <f t="shared" si="2"/>
        <v>#DIV/0!</v>
      </c>
      <c r="F80" s="10">
        <f t="shared" si="3"/>
        <v>0</v>
      </c>
      <c r="G80" s="17"/>
    </row>
    <row r="81" spans="1:7" s="67" customFormat="1" ht="15.75" hidden="1">
      <c r="A81" s="36" t="s">
        <v>99</v>
      </c>
      <c r="B81" s="37" t="s">
        <v>100</v>
      </c>
      <c r="C81" s="38"/>
      <c r="D81" s="38"/>
      <c r="E81" s="10" t="e">
        <f t="shared" si="2"/>
        <v>#DIV/0!</v>
      </c>
      <c r="F81" s="10">
        <f t="shared" si="3"/>
        <v>0</v>
      </c>
      <c r="G81" s="17"/>
    </row>
    <row r="82" spans="1:7" s="67" customFormat="1" ht="17.25" customHeight="1" hidden="1">
      <c r="A82" s="40" t="s">
        <v>101</v>
      </c>
      <c r="B82" s="41" t="s">
        <v>102</v>
      </c>
      <c r="C82" s="42"/>
      <c r="D82" s="42"/>
      <c r="E82" s="10" t="e">
        <f t="shared" si="2"/>
        <v>#DIV/0!</v>
      </c>
      <c r="F82" s="10">
        <f t="shared" si="3"/>
        <v>0</v>
      </c>
      <c r="G82" s="17"/>
    </row>
    <row r="83" spans="1:7" s="51" customFormat="1" ht="15.75" hidden="1">
      <c r="A83" s="71" t="s">
        <v>103</v>
      </c>
      <c r="B83" s="54" t="s">
        <v>104</v>
      </c>
      <c r="C83" s="42"/>
      <c r="D83" s="42"/>
      <c r="E83" s="10" t="e">
        <f t="shared" si="2"/>
        <v>#DIV/0!</v>
      </c>
      <c r="F83" s="10">
        <f t="shared" si="3"/>
        <v>0</v>
      </c>
      <c r="G83" s="17"/>
    </row>
    <row r="84" spans="1:7" s="67" customFormat="1" ht="15.75">
      <c r="A84" s="40" t="s">
        <v>105</v>
      </c>
      <c r="B84" s="41" t="s">
        <v>106</v>
      </c>
      <c r="C84" s="42">
        <v>13</v>
      </c>
      <c r="D84" s="42"/>
      <c r="E84" s="10">
        <f t="shared" si="2"/>
        <v>0</v>
      </c>
      <c r="F84" s="10">
        <f t="shared" si="3"/>
        <v>-13</v>
      </c>
      <c r="G84" s="52"/>
    </row>
    <row r="85" spans="1:7" s="67" customFormat="1" ht="1.5" customHeight="1" hidden="1">
      <c r="A85" s="40" t="s">
        <v>107</v>
      </c>
      <c r="B85" s="41" t="s">
        <v>108</v>
      </c>
      <c r="C85" s="42"/>
      <c r="D85" s="42"/>
      <c r="E85" s="10" t="e">
        <f t="shared" si="2"/>
        <v>#DIV/0!</v>
      </c>
      <c r="F85" s="10">
        <f t="shared" si="3"/>
        <v>0</v>
      </c>
      <c r="G85" s="17"/>
    </row>
    <row r="86" spans="1:7" s="67" customFormat="1" ht="15.75">
      <c r="A86" s="55">
        <v>1000</v>
      </c>
      <c r="B86" s="56" t="s">
        <v>109</v>
      </c>
      <c r="C86" s="35">
        <f>SUM(C87:C89)</f>
        <v>389.2</v>
      </c>
      <c r="D86" s="35">
        <f>SUM(D87:D89)</f>
        <v>0</v>
      </c>
      <c r="E86" s="10">
        <f t="shared" si="2"/>
        <v>0</v>
      </c>
      <c r="F86" s="10">
        <f t="shared" si="3"/>
        <v>-389.2</v>
      </c>
      <c r="G86" s="17"/>
    </row>
    <row r="87" spans="1:7" s="67" customFormat="1" ht="15" customHeight="1">
      <c r="A87" s="57">
        <v>1003</v>
      </c>
      <c r="B87" s="58" t="s">
        <v>110</v>
      </c>
      <c r="C87" s="38">
        <v>389.2</v>
      </c>
      <c r="D87" s="38"/>
      <c r="E87" s="10">
        <f t="shared" si="2"/>
        <v>0</v>
      </c>
      <c r="F87" s="10">
        <f t="shared" si="3"/>
        <v>-389.2</v>
      </c>
      <c r="G87" s="17"/>
    </row>
    <row r="88" spans="1:7" s="67" customFormat="1" ht="15.75" hidden="1">
      <c r="A88" s="57">
        <v>1004</v>
      </c>
      <c r="B88" s="59" t="s">
        <v>111</v>
      </c>
      <c r="C88" s="38"/>
      <c r="D88" s="38"/>
      <c r="E88" s="10" t="e">
        <f t="shared" si="2"/>
        <v>#DIV/0!</v>
      </c>
      <c r="F88" s="10">
        <f t="shared" si="3"/>
        <v>0</v>
      </c>
      <c r="G88" s="17"/>
    </row>
    <row r="89" spans="1:7" s="67" customFormat="1" ht="15.75" hidden="1">
      <c r="A89" s="60" t="s">
        <v>112</v>
      </c>
      <c r="B89" s="61" t="s">
        <v>113</v>
      </c>
      <c r="C89" s="18"/>
      <c r="D89" s="18"/>
      <c r="E89" s="10" t="e">
        <f t="shared" si="2"/>
        <v>#DIV/0!</v>
      </c>
      <c r="F89" s="10">
        <f t="shared" si="3"/>
        <v>0</v>
      </c>
      <c r="G89" s="17"/>
    </row>
    <row r="90" spans="1:6" s="67" customFormat="1" ht="15" customHeight="1">
      <c r="A90" s="55">
        <v>1100</v>
      </c>
      <c r="B90" s="56" t="s">
        <v>114</v>
      </c>
      <c r="C90" s="35">
        <f>SUM(C91:C92)</f>
        <v>0</v>
      </c>
      <c r="D90" s="35">
        <f>SUM(D91:D92)</f>
        <v>0</v>
      </c>
      <c r="E90" s="10" t="e">
        <f t="shared" si="2"/>
        <v>#DIV/0!</v>
      </c>
      <c r="F90" s="10">
        <f t="shared" si="3"/>
        <v>0</v>
      </c>
    </row>
    <row r="91" spans="1:6" s="67" customFormat="1" ht="15.75" customHeight="1" hidden="1">
      <c r="A91" s="57">
        <v>1104</v>
      </c>
      <c r="B91" s="59" t="s">
        <v>115</v>
      </c>
      <c r="C91" s="38"/>
      <c r="D91" s="38"/>
      <c r="E91" s="10" t="e">
        <f t="shared" si="2"/>
        <v>#DIV/0!</v>
      </c>
      <c r="F91" s="10">
        <f t="shared" si="3"/>
        <v>0</v>
      </c>
    </row>
    <row r="92" spans="1:6" s="67" customFormat="1" ht="15.75" hidden="1">
      <c r="A92" s="57">
        <v>1102</v>
      </c>
      <c r="B92" s="59" t="s">
        <v>116</v>
      </c>
      <c r="C92" s="38"/>
      <c r="D92" s="38"/>
      <c r="E92" s="10" t="e">
        <f t="shared" si="2"/>
        <v>#DIV/0!</v>
      </c>
      <c r="F92" s="10">
        <f t="shared" si="3"/>
        <v>0</v>
      </c>
    </row>
    <row r="93" spans="1:6" s="67" customFormat="1" ht="15.75">
      <c r="A93" s="62"/>
      <c r="B93" s="63" t="s">
        <v>117</v>
      </c>
      <c r="C93" s="35">
        <f>SUM(C51,C55,C57,C60,C65,C69,C71,C76,C79,C86,C90)</f>
        <v>4339.133</v>
      </c>
      <c r="D93" s="35">
        <f>SUM(D51,D55,D57,D60,D65,D69,D71,D76,D79,D86,D90)</f>
        <v>1517.9962</v>
      </c>
      <c r="E93" s="10">
        <f t="shared" si="2"/>
        <v>34.98385967888055</v>
      </c>
      <c r="F93" s="10">
        <f t="shared" si="3"/>
        <v>-2821.1367999999998</v>
      </c>
    </row>
    <row r="94" spans="1:6" s="67" customFormat="1" ht="15">
      <c r="A94" s="27"/>
      <c r="B94" s="28"/>
      <c r="C94" s="17"/>
      <c r="D94" s="17"/>
      <c r="E94" s="17"/>
      <c r="F94" s="17"/>
    </row>
    <row r="95" spans="1:2" s="67" customFormat="1" ht="12.75">
      <c r="A95" s="68" t="s">
        <v>118</v>
      </c>
      <c r="B95" s="68"/>
    </row>
    <row r="96" spans="1:3" s="67" customFormat="1" ht="12.75">
      <c r="A96" s="72" t="s">
        <v>119</v>
      </c>
      <c r="B96" s="72"/>
      <c r="C96" s="67" t="s">
        <v>120</v>
      </c>
    </row>
  </sheetData>
  <sheetProtection/>
  <mergeCells count="2">
    <mergeCell ref="C2:F2"/>
    <mergeCell ref="A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_</cp:lastModifiedBy>
  <dcterms:created xsi:type="dcterms:W3CDTF">1996-10-08T23:32:33Z</dcterms:created>
  <dcterms:modified xsi:type="dcterms:W3CDTF">2009-08-09T22:24:56Z</dcterms:modified>
  <cp:category/>
  <cp:version/>
  <cp:contentType/>
  <cp:contentStatus/>
</cp:coreProperties>
</file>