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2105" windowHeight="8655" tabRatio="469" activeTab="0"/>
  </bookViews>
  <sheets>
    <sheet name="Свод" sheetId="1" r:id="rId1"/>
    <sheet name="Лист1" sheetId="2" r:id="rId2"/>
    <sheet name="Лист2" sheetId="3" r:id="rId3"/>
  </sheets>
  <definedNames>
    <definedName name="А2">#REF!</definedName>
    <definedName name="_xlnm.Print_Area" localSheetId="0">'Свод'!$A$1:$Y$171</definedName>
  </definedNames>
  <calcPr fullCalcOnLoad="1"/>
</workbook>
</file>

<file path=xl/sharedStrings.xml><?xml version="1.0" encoding="utf-8"?>
<sst xmlns="http://schemas.openxmlformats.org/spreadsheetml/2006/main" count="500" uniqueCount="164">
  <si>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</si>
  <si>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</si>
  <si>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</si>
  <si>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</si>
  <si>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</si>
  <si>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%</t>
  </si>
  <si>
    <t>в т.ч.погибло, га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</si>
  <si>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</si>
  <si>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</si>
  <si>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</si>
  <si>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</si>
  <si>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</si>
  <si>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</si>
  <si>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</si>
  <si>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</si>
  <si>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</si>
  <si>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</si>
  <si>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</si>
  <si>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</si>
  <si>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</si>
  <si>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</si>
  <si>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</si>
  <si>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</si>
  <si>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</si>
  <si>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</si>
  <si>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</si>
  <si>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</si>
  <si>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</si>
  <si>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</si>
  <si>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</si>
  <si>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</si>
  <si>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</si>
  <si>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</si>
  <si>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</si>
  <si>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</si>
  <si>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</si>
  <si>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Скошено многолетних трав, га</t>
  </si>
  <si>
    <t>ВТМ</t>
  </si>
  <si>
    <t xml:space="preserve">         план  </t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</si>
  <si>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</si>
  <si>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</si>
  <si>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</si>
  <si>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</si>
  <si>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</si>
  <si>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</si>
  <si>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</si>
  <si>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</si>
  <si>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</si>
  <si>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</si>
  <si>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</si>
  <si>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</si>
  <si>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</si>
  <si>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</si>
  <si>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</si>
  <si>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</si>
  <si>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</si>
  <si>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</si>
  <si>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</si>
  <si>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</si>
  <si>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</si>
  <si>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</si>
  <si>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</si>
  <si>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</si>
  <si>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</si>
  <si>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</si>
  <si>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</si>
  <si>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</si>
  <si>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</si>
  <si>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</si>
  <si>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</si>
  <si>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</si>
  <si>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</si>
  <si>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</si>
  <si>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</si>
  <si>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</si>
  <si>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</si>
  <si>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</si>
  <si>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</si>
  <si>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</si>
  <si>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</si>
  <si>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</si>
  <si>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</si>
  <si>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</si>
  <si>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</si>
  <si>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</si>
  <si>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</si>
  <si>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</si>
  <si>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</si>
  <si>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</si>
  <si>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</si>
  <si>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</si>
  <si>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</si>
  <si>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</si>
  <si>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</si>
  <si>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в т.ч. озимых</t>
  </si>
  <si>
    <t>в % от площади зерновых культур</t>
  </si>
  <si>
    <t>Площадь однолетних трав, га</t>
  </si>
  <si>
    <t>в % к площади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</si>
  <si>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</si>
  <si>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</si>
  <si>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</si>
  <si>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</si>
  <si>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</si>
  <si>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</si>
  <si>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</si>
  <si>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</si>
  <si>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</si>
  <si>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</si>
  <si>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Площадь многолетних трав всего,  га</t>
  </si>
  <si>
    <t>Посеяно яр.зерн. и з/боб. (без учета площади пересева), га</t>
  </si>
  <si>
    <t>% к погибшим</t>
  </si>
  <si>
    <t>Всего кормов без зеленых кормов план, тонн к. ед.</t>
  </si>
  <si>
    <t>на 1 усл. голову к.р.с. (без свиней и птицы), ц. к.ед.</t>
  </si>
  <si>
    <t>Всего кормов факт, центнеров к. 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</si>
  <si>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</si>
  <si>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</si>
  <si>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</si>
  <si>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</si>
  <si>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</si>
  <si>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в12,5раз</t>
  </si>
  <si>
    <t>Факт. засыпано семян, тонн</t>
  </si>
  <si>
    <t>Сев озимых зерновых культур, га</t>
  </si>
  <si>
    <t>заготовлено соломы, тонн</t>
  </si>
  <si>
    <t>в т.ч. пшеница</t>
  </si>
  <si>
    <t xml:space="preserve">          рожь</t>
  </si>
  <si>
    <t>Площадь посадки картофеля, га</t>
  </si>
  <si>
    <t>План уборки картофеля после списания, га</t>
  </si>
  <si>
    <t xml:space="preserve">            в том числе за счет завоза из других регионов</t>
  </si>
  <si>
    <t>в том числе завезено из других регионов</t>
  </si>
  <si>
    <t>Поголовье скота (без свиней птицы), усл.голов</t>
  </si>
  <si>
    <t>Посеяно многолетних беспокровных трав, га</t>
  </si>
  <si>
    <t>2011 г. в % к 2010 г.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</si>
  <si>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</si>
  <si>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</si>
  <si>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</si>
  <si>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 xml:space="preserve">            в т.ч. бобовых</t>
  </si>
  <si>
    <t>На соответ. период 2011 г.</t>
  </si>
  <si>
    <t>Всего период 2012 г.</t>
  </si>
  <si>
    <t>ОАО "Путь Ильича"</t>
  </si>
  <si>
    <t>СХПК "Коминтерн"</t>
  </si>
  <si>
    <t>СХПК "Нива"</t>
  </si>
  <si>
    <t>СХПК "Вперед"</t>
  </si>
  <si>
    <t>ООО "Авангард"</t>
  </si>
  <si>
    <t>Колхоз "Свобода"</t>
  </si>
  <si>
    <t>СХПК "Победа"</t>
  </si>
  <si>
    <t>СПК "Аккозинское"</t>
  </si>
  <si>
    <t>СХПК "Сура"</t>
  </si>
  <si>
    <t>ООО "Телей"</t>
  </si>
  <si>
    <t>ООО "Стройресурс"</t>
  </si>
  <si>
    <t>ИП Фадеев И.А.</t>
  </si>
  <si>
    <t>ИП глава К(Ф)Х Лисаев Н.И.</t>
  </si>
  <si>
    <t>ООО "К(Ф)Х Никитина В.А."</t>
  </si>
  <si>
    <t>ИП глава К(Ф)Х Хисамутдинов М.М.</t>
  </si>
  <si>
    <t>ЗАО "Искра-Хмель"</t>
  </si>
  <si>
    <t>ИП К(Ф)Х "Эльгемень"</t>
  </si>
  <si>
    <t>СХПК "Апрель"</t>
  </si>
  <si>
    <t>ИП К(Ф)Х "Арман"</t>
  </si>
  <si>
    <t>#####</t>
  </si>
  <si>
    <t>######</t>
  </si>
  <si>
    <t>ООО "Агромир"</t>
  </si>
  <si>
    <t>####</t>
  </si>
  <si>
    <t xml:space="preserve">        в % к плану</t>
  </si>
  <si>
    <t xml:space="preserve">   яровых</t>
  </si>
  <si>
    <t>Информация о сельскохозяйственных работах по состоянию на 21 мая 2012 г. по Красночетайскому району.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</si>
</sst>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51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i/>
      <sz val="13"/>
      <name val="Times New Roman"/>
      <family val="1"/>
    </font>
    <font>
      <i/>
      <sz val="20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8.2"/>
      <color indexed="12"/>
      <name val="Arial Cyr"/>
      <family val="0"/>
    </font>
    <font>
      <u val="single"/>
      <sz val="8.2"/>
      <color indexed="2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8.2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3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3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 vertical="center" wrapText="1"/>
    </xf>
    <xf numFmtId="165" fontId="10" fillId="0" borderId="12" xfId="57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65" fontId="10" fillId="0" borderId="11" xfId="57" applyNumberFormat="1" applyFont="1" applyFill="1" applyBorder="1" applyAlignment="1">
      <alignment horizontal="center" vertical="center" wrapText="1"/>
    </xf>
    <xf numFmtId="9" fontId="10" fillId="0" borderId="11" xfId="57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9" fillId="0" borderId="12" xfId="57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165" fontId="10" fillId="0" borderId="13" xfId="57" applyNumberFormat="1" applyFont="1" applyFill="1" applyBorder="1" applyAlignment="1">
      <alignment horizontal="center" vertical="center" wrapText="1"/>
    </xf>
    <xf numFmtId="0" fontId="10" fillId="0" borderId="12" xfId="57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1" fontId="9" fillId="0" borderId="12" xfId="57" applyNumberFormat="1" applyFont="1" applyFill="1" applyBorder="1" applyAlignment="1">
      <alignment horizontal="center" vertical="center"/>
    </xf>
    <xf numFmtId="165" fontId="9" fillId="0" borderId="12" xfId="57" applyNumberFormat="1" applyFont="1" applyFill="1" applyBorder="1" applyAlignment="1">
      <alignment horizontal="center" vertical="center"/>
    </xf>
    <xf numFmtId="1" fontId="10" fillId="0" borderId="12" xfId="57" applyNumberFormat="1" applyFont="1" applyFill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1" xfId="57" applyNumberFormat="1" applyFont="1" applyFill="1" applyBorder="1" applyAlignment="1">
      <alignment horizontal="center" vertical="center" wrapText="1"/>
    </xf>
    <xf numFmtId="0" fontId="10" fillId="32" borderId="12" xfId="57" applyNumberFormat="1" applyFont="1" applyFill="1" applyBorder="1" applyAlignment="1">
      <alignment horizontal="center" vertical="center"/>
    </xf>
    <xf numFmtId="1" fontId="10" fillId="32" borderId="12" xfId="57" applyNumberFormat="1" applyFont="1" applyFill="1" applyBorder="1" applyAlignment="1">
      <alignment horizontal="center" vertical="center"/>
    </xf>
    <xf numFmtId="1" fontId="10" fillId="0" borderId="13" xfId="57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165" fontId="28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textRotation="90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textRotation="90" wrapText="1"/>
    </xf>
    <xf numFmtId="0" fontId="11" fillId="0" borderId="24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165" fontId="28" fillId="0" borderId="12" xfId="57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165" fontId="28" fillId="0" borderId="11" xfId="57" applyNumberFormat="1" applyFont="1" applyFill="1" applyBorder="1" applyAlignment="1">
      <alignment horizontal="center" vertical="center" wrapText="1"/>
    </xf>
    <xf numFmtId="9" fontId="28" fillId="0" borderId="11" xfId="57" applyNumberFormat="1" applyFont="1" applyFill="1" applyBorder="1" applyAlignment="1">
      <alignment horizontal="center" vertical="center" wrapText="1"/>
    </xf>
    <xf numFmtId="1" fontId="11" fillId="0" borderId="11" xfId="57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165" fontId="11" fillId="0" borderId="11" xfId="57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 wrapText="1"/>
    </xf>
    <xf numFmtId="166" fontId="28" fillId="0" borderId="12" xfId="57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57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 wrapText="1"/>
    </xf>
    <xf numFmtId="3" fontId="28" fillId="0" borderId="12" xfId="0" applyNumberFormat="1" applyFont="1" applyFill="1" applyBorder="1" applyAlignment="1">
      <alignment horizontal="center" vertical="center" wrapText="1"/>
    </xf>
    <xf numFmtId="9" fontId="28" fillId="0" borderId="12" xfId="57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165" fontId="28" fillId="0" borderId="12" xfId="57" applyNumberFormat="1" applyFont="1" applyFill="1" applyBorder="1" applyAlignment="1">
      <alignment horizontal="center" vertical="center"/>
    </xf>
    <xf numFmtId="165" fontId="11" fillId="0" borderId="12" xfId="57" applyNumberFormat="1" applyFont="1" applyFill="1" applyBorder="1" applyAlignment="1">
      <alignment horizontal="center" vertical="center" wrapText="1"/>
    </xf>
    <xf numFmtId="1" fontId="28" fillId="0" borderId="25" xfId="0" applyNumberFormat="1" applyFont="1" applyFill="1" applyBorder="1" applyAlignment="1">
      <alignment horizontal="left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 indent="1"/>
    </xf>
    <xf numFmtId="165" fontId="28" fillId="0" borderId="13" xfId="57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 indent="2"/>
    </xf>
    <xf numFmtId="0" fontId="11" fillId="0" borderId="25" xfId="0" applyFont="1" applyFill="1" applyBorder="1" applyAlignment="1">
      <alignment horizontal="left" vertical="center" wrapText="1" indent="7"/>
    </xf>
    <xf numFmtId="0" fontId="28" fillId="0" borderId="12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L196"/>
  <sheetViews>
    <sheetView tabSelected="1" view="pageBreakPreview" zoomScale="82" zoomScaleNormal="50" zoomScaleSheetLayoutView="82" zoomScalePageLayoutView="82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172" sqref="R172"/>
    </sheetView>
  </sheetViews>
  <sheetFormatPr defaultColWidth="9.00390625" defaultRowHeight="12.75" outlineLevelRow="1"/>
  <cols>
    <col min="1" max="1" width="81.00390625" style="5" customWidth="1"/>
    <col min="2" max="2" width="16.375" style="4" customWidth="1"/>
    <col min="3" max="3" width="16.75390625" style="4" customWidth="1"/>
    <col min="4" max="4" width="16.375" style="4" hidden="1" customWidth="1"/>
    <col min="5" max="5" width="16.00390625" style="10" customWidth="1"/>
    <col min="6" max="10" width="13.75390625" style="10" customWidth="1"/>
    <col min="11" max="11" width="15.625" style="10" customWidth="1"/>
    <col min="12" max="25" width="13.75390625" style="10" customWidth="1"/>
    <col min="26" max="38" width="9.125" style="10" customWidth="1"/>
    <col min="39" max="16384" width="9.125" style="2" customWidth="1"/>
  </cols>
  <sheetData>
    <row r="1" spans="1:25" ht="26.25">
      <c r="A1" s="1"/>
      <c r="B1" s="6"/>
      <c r="C1" s="6"/>
      <c r="D1" s="6"/>
      <c r="Y1" s="17"/>
    </row>
    <row r="2" spans="1:38" s="3" customFormat="1" ht="39" customHeight="1">
      <c r="A2" s="53" t="s">
        <v>163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s="3" customFormat="1" ht="0.75" customHeight="1" thickBot="1">
      <c r="A3" s="54"/>
      <c r="B3" s="54"/>
      <c r="C3" s="54"/>
      <c r="D3" s="54"/>
      <c r="E3" s="54"/>
      <c r="F3" s="54"/>
      <c r="G3" s="54" t="s">
        <v>3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5" t="s">
        <v>2</v>
      </c>
      <c r="Y3" s="55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4" customFormat="1" ht="21" customHeight="1" thickBot="1">
      <c r="A4" s="56" t="s">
        <v>0</v>
      </c>
      <c r="B4" s="57" t="s">
        <v>136</v>
      </c>
      <c r="C4" s="57" t="s">
        <v>137</v>
      </c>
      <c r="D4" s="58" t="s">
        <v>131</v>
      </c>
      <c r="E4" s="59" t="s">
        <v>4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5" s="7" customFormat="1" ht="120" customHeight="1">
      <c r="A5" s="62"/>
      <c r="B5" s="63"/>
      <c r="C5" s="63"/>
      <c r="D5" s="64"/>
      <c r="E5" s="65" t="s">
        <v>138</v>
      </c>
      <c r="F5" s="65" t="s">
        <v>139</v>
      </c>
      <c r="G5" s="65" t="s">
        <v>140</v>
      </c>
      <c r="H5" s="65" t="s">
        <v>141</v>
      </c>
      <c r="I5" s="65" t="s">
        <v>142</v>
      </c>
      <c r="J5" s="65" t="s">
        <v>143</v>
      </c>
      <c r="K5" s="65" t="s">
        <v>144</v>
      </c>
      <c r="L5" s="65" t="s">
        <v>145</v>
      </c>
      <c r="M5" s="65" t="s">
        <v>146</v>
      </c>
      <c r="N5" s="65" t="s">
        <v>147</v>
      </c>
      <c r="O5" s="65" t="s">
        <v>148</v>
      </c>
      <c r="P5" s="65" t="s">
        <v>149</v>
      </c>
      <c r="Q5" s="65" t="s">
        <v>150</v>
      </c>
      <c r="R5" s="65" t="s">
        <v>151</v>
      </c>
      <c r="S5" s="65" t="s">
        <v>152</v>
      </c>
      <c r="T5" s="65" t="s">
        <v>153</v>
      </c>
      <c r="U5" s="65" t="s">
        <v>154</v>
      </c>
      <c r="V5" s="65" t="s">
        <v>155</v>
      </c>
      <c r="W5" s="65" t="s">
        <v>156</v>
      </c>
      <c r="X5" s="65" t="s">
        <v>159</v>
      </c>
      <c r="Y5" s="65"/>
    </row>
    <row r="6" spans="1:25" s="7" customFormat="1" ht="50.25" customHeight="1" thickBot="1">
      <c r="A6" s="66"/>
      <c r="B6" s="67"/>
      <c r="C6" s="67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s="7" customFormat="1" ht="32.25" customHeight="1" hidden="1">
      <c r="A7" s="70" t="s">
        <v>132</v>
      </c>
      <c r="B7" s="71">
        <v>46144</v>
      </c>
      <c r="C7" s="71">
        <v>47438</v>
      </c>
      <c r="D7" s="72">
        <f>C7/B7</f>
        <v>1.0280426490984744</v>
      </c>
      <c r="E7" s="71">
        <v>2013</v>
      </c>
      <c r="F7" s="71">
        <v>1811</v>
      </c>
      <c r="G7" s="71">
        <v>3709</v>
      </c>
      <c r="H7" s="71">
        <v>2421</v>
      </c>
      <c r="I7" s="71">
        <v>1481</v>
      </c>
      <c r="J7" s="71">
        <v>2156</v>
      </c>
      <c r="K7" s="71">
        <v>2415</v>
      </c>
      <c r="L7" s="71">
        <v>2616</v>
      </c>
      <c r="M7" s="71">
        <v>1869</v>
      </c>
      <c r="N7" s="71">
        <v>1576</v>
      </c>
      <c r="O7" s="71">
        <v>748</v>
      </c>
      <c r="P7" s="71">
        <v>2386</v>
      </c>
      <c r="Q7" s="71">
        <v>2372</v>
      </c>
      <c r="R7" s="71">
        <v>2961</v>
      </c>
      <c r="S7" s="71">
        <v>2875</v>
      </c>
      <c r="T7" s="71">
        <v>1854</v>
      </c>
      <c r="U7" s="71">
        <v>2501</v>
      </c>
      <c r="V7" s="71">
        <v>978</v>
      </c>
      <c r="W7" s="71">
        <v>2415</v>
      </c>
      <c r="X7" s="71">
        <v>3738</v>
      </c>
      <c r="Y7" s="71">
        <v>2544</v>
      </c>
    </row>
    <row r="8" spans="1:25" s="8" customFormat="1" ht="18.75" hidden="1">
      <c r="A8" s="73" t="s">
        <v>120</v>
      </c>
      <c r="B8" s="71">
        <v>49084</v>
      </c>
      <c r="C8" s="71">
        <f>SUM(E8:Y8)</f>
        <v>46186</v>
      </c>
      <c r="D8" s="72">
        <f aca="true" t="shared" si="0" ref="D8:D53">C8/B8</f>
        <v>0.9409583571021106</v>
      </c>
      <c r="E8" s="71">
        <v>1472</v>
      </c>
      <c r="F8" s="71">
        <v>1873</v>
      </c>
      <c r="G8" s="71">
        <v>3971</v>
      </c>
      <c r="H8" s="71">
        <v>2924</v>
      </c>
      <c r="I8" s="71">
        <v>1492</v>
      </c>
      <c r="J8" s="71">
        <v>2193</v>
      </c>
      <c r="K8" s="71">
        <v>1899</v>
      </c>
      <c r="L8" s="71">
        <v>2714</v>
      </c>
      <c r="M8" s="71">
        <v>1869</v>
      </c>
      <c r="N8" s="71">
        <v>1181</v>
      </c>
      <c r="O8" s="71">
        <v>748</v>
      </c>
      <c r="P8" s="71">
        <v>2570</v>
      </c>
      <c r="Q8" s="71">
        <v>2047</v>
      </c>
      <c r="R8" s="71">
        <v>2979</v>
      </c>
      <c r="S8" s="71">
        <v>2689</v>
      </c>
      <c r="T8" s="71">
        <v>1854</v>
      </c>
      <c r="U8" s="71">
        <v>2119</v>
      </c>
      <c r="V8" s="71">
        <v>799</v>
      </c>
      <c r="W8" s="71">
        <v>2418</v>
      </c>
      <c r="X8" s="71">
        <v>3811</v>
      </c>
      <c r="Y8" s="71">
        <v>2564</v>
      </c>
    </row>
    <row r="9" spans="1:25" s="8" customFormat="1" ht="29.25" customHeight="1" hidden="1">
      <c r="A9" s="74" t="s">
        <v>79</v>
      </c>
      <c r="B9" s="75">
        <f aca="true" t="shared" si="1" ref="B9:Y9">B8/B7</f>
        <v>1.0637135922330097</v>
      </c>
      <c r="C9" s="75">
        <f t="shared" si="1"/>
        <v>0.9736076563092879</v>
      </c>
      <c r="D9" s="75">
        <f t="shared" si="1"/>
        <v>0.9152911680534548</v>
      </c>
      <c r="E9" s="75">
        <f t="shared" si="1"/>
        <v>0.7312468951813215</v>
      </c>
      <c r="F9" s="75">
        <f t="shared" si="1"/>
        <v>1.0342352291551629</v>
      </c>
      <c r="G9" s="75">
        <f t="shared" si="1"/>
        <v>1.070638986249663</v>
      </c>
      <c r="H9" s="75">
        <f t="shared" si="1"/>
        <v>1.2077653862040478</v>
      </c>
      <c r="I9" s="75">
        <f t="shared" si="1"/>
        <v>1.0074274139095205</v>
      </c>
      <c r="J9" s="75">
        <f t="shared" si="1"/>
        <v>1.0171614100185529</v>
      </c>
      <c r="K9" s="75">
        <f t="shared" si="1"/>
        <v>0.7863354037267081</v>
      </c>
      <c r="L9" s="75">
        <f t="shared" si="1"/>
        <v>1.0374617737003058</v>
      </c>
      <c r="M9" s="75">
        <f t="shared" si="1"/>
        <v>1</v>
      </c>
      <c r="N9" s="75">
        <f t="shared" si="1"/>
        <v>0.7493654822335025</v>
      </c>
      <c r="O9" s="75">
        <f t="shared" si="1"/>
        <v>1</v>
      </c>
      <c r="P9" s="75">
        <f t="shared" si="1"/>
        <v>1.077116512992456</v>
      </c>
      <c r="Q9" s="75">
        <f t="shared" si="1"/>
        <v>0.8629848229342327</v>
      </c>
      <c r="R9" s="75">
        <f t="shared" si="1"/>
        <v>1.006079027355623</v>
      </c>
      <c r="S9" s="75">
        <f t="shared" si="1"/>
        <v>0.935304347826087</v>
      </c>
      <c r="T9" s="75">
        <f t="shared" si="1"/>
        <v>1</v>
      </c>
      <c r="U9" s="75">
        <f t="shared" si="1"/>
        <v>0.8472610955617753</v>
      </c>
      <c r="V9" s="75">
        <f t="shared" si="1"/>
        <v>0.8169734151329243</v>
      </c>
      <c r="W9" s="75">
        <f t="shared" si="1"/>
        <v>1.0012422360248447</v>
      </c>
      <c r="X9" s="75">
        <f t="shared" si="1"/>
        <v>1.0195291599785983</v>
      </c>
      <c r="Y9" s="75">
        <f t="shared" si="1"/>
        <v>1.0078616352201257</v>
      </c>
    </row>
    <row r="10" spans="1:25" s="8" customFormat="1" ht="29.25" customHeight="1" hidden="1">
      <c r="A10" s="73" t="s">
        <v>81</v>
      </c>
      <c r="B10" s="71">
        <v>41160</v>
      </c>
      <c r="C10" s="71">
        <f>SUM(E10:Y10)</f>
        <v>38662</v>
      </c>
      <c r="D10" s="72">
        <f t="shared" si="0"/>
        <v>0.939310009718173</v>
      </c>
      <c r="E10" s="71">
        <v>1154</v>
      </c>
      <c r="F10" s="71">
        <v>1456</v>
      </c>
      <c r="G10" s="71">
        <v>3382</v>
      </c>
      <c r="H10" s="71">
        <v>2712</v>
      </c>
      <c r="I10" s="71">
        <v>1381</v>
      </c>
      <c r="J10" s="71">
        <v>1763</v>
      </c>
      <c r="K10" s="71">
        <v>1274</v>
      </c>
      <c r="L10" s="71">
        <v>2271</v>
      </c>
      <c r="M10" s="71">
        <v>1435</v>
      </c>
      <c r="N10" s="71">
        <v>850</v>
      </c>
      <c r="O10" s="71">
        <v>652</v>
      </c>
      <c r="P10" s="71">
        <v>2228</v>
      </c>
      <c r="Q10" s="71">
        <v>1675</v>
      </c>
      <c r="R10" s="71">
        <v>2634</v>
      </c>
      <c r="S10" s="71">
        <v>2141</v>
      </c>
      <c r="T10" s="71">
        <v>1700</v>
      </c>
      <c r="U10" s="71">
        <v>1673</v>
      </c>
      <c r="V10" s="71">
        <v>636</v>
      </c>
      <c r="W10" s="71">
        <v>2021</v>
      </c>
      <c r="X10" s="71">
        <v>3491</v>
      </c>
      <c r="Y10" s="71">
        <v>2133</v>
      </c>
    </row>
    <row r="11" spans="1:25" s="8" customFormat="1" ht="29.25" customHeight="1" hidden="1">
      <c r="A11" s="73" t="s">
        <v>82</v>
      </c>
      <c r="B11" s="76">
        <f aca="true" t="shared" si="2" ref="B11:Y11">B10/B8</f>
        <v>0.838562464346834</v>
      </c>
      <c r="C11" s="76">
        <f t="shared" si="2"/>
        <v>0.8370934915342312</v>
      </c>
      <c r="D11" s="75">
        <f t="shared" si="2"/>
        <v>0.9982482249384403</v>
      </c>
      <c r="E11" s="75">
        <f t="shared" si="2"/>
        <v>0.7839673913043478</v>
      </c>
      <c r="F11" s="75">
        <f t="shared" si="2"/>
        <v>0.7773625200213561</v>
      </c>
      <c r="G11" s="75">
        <f t="shared" si="2"/>
        <v>0.8516746411483254</v>
      </c>
      <c r="H11" s="75">
        <f t="shared" si="2"/>
        <v>0.9274965800273598</v>
      </c>
      <c r="I11" s="75">
        <f t="shared" si="2"/>
        <v>0.925603217158177</v>
      </c>
      <c r="J11" s="75">
        <f t="shared" si="2"/>
        <v>0.803921568627451</v>
      </c>
      <c r="K11" s="75">
        <f t="shared" si="2"/>
        <v>0.6708794102159031</v>
      </c>
      <c r="L11" s="75">
        <f t="shared" si="2"/>
        <v>0.8367722918201916</v>
      </c>
      <c r="M11" s="75">
        <f t="shared" si="2"/>
        <v>0.7677902621722846</v>
      </c>
      <c r="N11" s="75">
        <f t="shared" si="2"/>
        <v>0.7197290431837426</v>
      </c>
      <c r="O11" s="75">
        <f t="shared" si="2"/>
        <v>0.8716577540106952</v>
      </c>
      <c r="P11" s="75">
        <f t="shared" si="2"/>
        <v>0.8669260700389105</v>
      </c>
      <c r="Q11" s="75">
        <f t="shared" si="2"/>
        <v>0.8182706399609184</v>
      </c>
      <c r="R11" s="75">
        <f t="shared" si="2"/>
        <v>0.8841893252769386</v>
      </c>
      <c r="S11" s="75">
        <f t="shared" si="2"/>
        <v>0.7962067683153589</v>
      </c>
      <c r="T11" s="75">
        <f t="shared" si="2"/>
        <v>0.9169363538295577</v>
      </c>
      <c r="U11" s="75">
        <f t="shared" si="2"/>
        <v>0.7895233600755073</v>
      </c>
      <c r="V11" s="75">
        <f t="shared" si="2"/>
        <v>0.7959949937421777</v>
      </c>
      <c r="W11" s="75">
        <f t="shared" si="2"/>
        <v>0.835814722911497</v>
      </c>
      <c r="X11" s="75">
        <f t="shared" si="2"/>
        <v>0.9160325373917607</v>
      </c>
      <c r="Y11" s="75">
        <f t="shared" si="2"/>
        <v>0.8319032761310452</v>
      </c>
    </row>
    <row r="12" spans="1:25" s="8" customFormat="1" ht="29.25" customHeight="1" hidden="1">
      <c r="A12" s="74" t="s">
        <v>8</v>
      </c>
      <c r="B12" s="71">
        <v>30</v>
      </c>
      <c r="C12" s="71">
        <v>170</v>
      </c>
      <c r="D12" s="72">
        <f t="shared" si="0"/>
        <v>5.666666666666667</v>
      </c>
      <c r="E12" s="77"/>
      <c r="F12" s="77">
        <v>100</v>
      </c>
      <c r="G12" s="77">
        <v>70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 t="s">
        <v>157</v>
      </c>
      <c r="U12" s="77" t="s">
        <v>157</v>
      </c>
      <c r="V12" s="77"/>
      <c r="W12" s="77" t="s">
        <v>157</v>
      </c>
      <c r="X12" s="77"/>
      <c r="Y12" s="77"/>
    </row>
    <row r="13" spans="1:25" s="8" customFormat="1" ht="29.25" customHeight="1" hidden="1">
      <c r="A13" s="74" t="s">
        <v>15</v>
      </c>
      <c r="B13" s="75"/>
      <c r="C13" s="75">
        <f>C12/C8</f>
        <v>0.0036807690642185944</v>
      </c>
      <c r="D13" s="75">
        <f>D12/D8</f>
        <v>6.022228958270183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</row>
    <row r="14" spans="1:25" s="8" customFormat="1" ht="29.25" customHeight="1" hidden="1">
      <c r="A14" s="78" t="s">
        <v>9</v>
      </c>
      <c r="B14" s="71"/>
      <c r="C14" s="71">
        <f>SUM(E14:Y14)</f>
        <v>0</v>
      </c>
      <c r="D14" s="72" t="e">
        <f t="shared" si="0"/>
        <v>#DIV/0!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s="8" customFormat="1" ht="29.25" customHeight="1" hidden="1">
      <c r="A15" s="79" t="s">
        <v>84</v>
      </c>
      <c r="B15" s="71">
        <v>35</v>
      </c>
      <c r="C15" s="71">
        <f>SUM(E15:Y15)</f>
        <v>0</v>
      </c>
      <c r="D15" s="72">
        <f t="shared" si="0"/>
        <v>0</v>
      </c>
      <c r="E15" s="71" t="s">
        <v>157</v>
      </c>
      <c r="F15" s="71" t="s">
        <v>157</v>
      </c>
      <c r="G15" s="71" t="s">
        <v>157</v>
      </c>
      <c r="H15" s="71" t="s">
        <v>157</v>
      </c>
      <c r="I15" s="71" t="s">
        <v>157</v>
      </c>
      <c r="J15" s="71" t="s">
        <v>157</v>
      </c>
      <c r="K15" s="71" t="s">
        <v>157</v>
      </c>
      <c r="L15" s="71" t="s">
        <v>157</v>
      </c>
      <c r="M15" s="71" t="s">
        <v>157</v>
      </c>
      <c r="N15" s="71" t="s">
        <v>157</v>
      </c>
      <c r="O15" s="71" t="s">
        <v>157</v>
      </c>
      <c r="P15" s="71" t="s">
        <v>157</v>
      </c>
      <c r="Q15" s="71"/>
      <c r="R15" s="71" t="s">
        <v>157</v>
      </c>
      <c r="S15" s="71"/>
      <c r="T15" s="71" t="s">
        <v>157</v>
      </c>
      <c r="U15" s="71"/>
      <c r="V15" s="71" t="s">
        <v>157</v>
      </c>
      <c r="W15" s="71" t="s">
        <v>157</v>
      </c>
      <c r="X15" s="71" t="s">
        <v>157</v>
      </c>
      <c r="Y15" s="71"/>
    </row>
    <row r="16" spans="1:25" s="8" customFormat="1" ht="23.25" customHeight="1" hidden="1">
      <c r="A16" s="74" t="s">
        <v>14</v>
      </c>
      <c r="B16" s="80"/>
      <c r="C16" s="80" t="e">
        <f aca="true" t="shared" si="3" ref="C16:Y16">C15/C14</f>
        <v>#DIV/0!</v>
      </c>
      <c r="D16" s="80" t="e">
        <f t="shared" si="3"/>
        <v>#DIV/0!</v>
      </c>
      <c r="E16" s="75" t="e">
        <f t="shared" si="3"/>
        <v>#VALUE!</v>
      </c>
      <c r="F16" s="75" t="e">
        <f t="shared" si="3"/>
        <v>#VALUE!</v>
      </c>
      <c r="G16" s="75" t="e">
        <f t="shared" si="3"/>
        <v>#VALUE!</v>
      </c>
      <c r="H16" s="75" t="e">
        <f t="shared" si="3"/>
        <v>#VALUE!</v>
      </c>
      <c r="I16" s="75" t="e">
        <f t="shared" si="3"/>
        <v>#VALUE!</v>
      </c>
      <c r="J16" s="75" t="e">
        <f t="shared" si="3"/>
        <v>#VALUE!</v>
      </c>
      <c r="K16" s="75" t="e">
        <f t="shared" si="3"/>
        <v>#VALUE!</v>
      </c>
      <c r="L16" s="75" t="e">
        <f t="shared" si="3"/>
        <v>#VALUE!</v>
      </c>
      <c r="M16" s="75" t="e">
        <f t="shared" si="3"/>
        <v>#VALUE!</v>
      </c>
      <c r="N16" s="75" t="e">
        <f t="shared" si="3"/>
        <v>#VALUE!</v>
      </c>
      <c r="O16" s="75" t="e">
        <f t="shared" si="3"/>
        <v>#VALUE!</v>
      </c>
      <c r="P16" s="75" t="e">
        <f t="shared" si="3"/>
        <v>#VALUE!</v>
      </c>
      <c r="Q16" s="75" t="e">
        <f t="shared" si="3"/>
        <v>#DIV/0!</v>
      </c>
      <c r="R16" s="75" t="e">
        <f t="shared" si="3"/>
        <v>#VALUE!</v>
      </c>
      <c r="S16" s="75" t="e">
        <f t="shared" si="3"/>
        <v>#DIV/0!</v>
      </c>
      <c r="T16" s="75" t="e">
        <f t="shared" si="3"/>
        <v>#VALUE!</v>
      </c>
      <c r="U16" s="75" t="e">
        <f t="shared" si="3"/>
        <v>#DIV/0!</v>
      </c>
      <c r="V16" s="75" t="e">
        <f t="shared" si="3"/>
        <v>#VALUE!</v>
      </c>
      <c r="W16" s="75" t="e">
        <f t="shared" si="3"/>
        <v>#VALUE!</v>
      </c>
      <c r="X16" s="75" t="e">
        <f t="shared" si="3"/>
        <v>#VALUE!</v>
      </c>
      <c r="Y16" s="75" t="e">
        <f t="shared" si="3"/>
        <v>#DIV/0!</v>
      </c>
    </row>
    <row r="17" spans="1:25" s="8" customFormat="1" ht="45.75" customHeight="1" hidden="1">
      <c r="A17" s="73" t="s">
        <v>133</v>
      </c>
      <c r="B17" s="71"/>
      <c r="C17" s="81">
        <f>SUM(E17:Y17)</f>
        <v>16499.9</v>
      </c>
      <c r="D17" s="72" t="e">
        <f t="shared" si="0"/>
        <v>#DIV/0!</v>
      </c>
      <c r="E17" s="82">
        <v>832.6</v>
      </c>
      <c r="F17" s="82">
        <v>652.7</v>
      </c>
      <c r="G17" s="82">
        <v>1425.7</v>
      </c>
      <c r="H17" s="82">
        <v>1105.3</v>
      </c>
      <c r="I17" s="82">
        <v>477.3</v>
      </c>
      <c r="J17" s="82">
        <v>987.3</v>
      </c>
      <c r="K17" s="82">
        <v>515.6</v>
      </c>
      <c r="L17" s="82">
        <v>1044.9</v>
      </c>
      <c r="M17" s="82">
        <v>538.2</v>
      </c>
      <c r="N17" s="82">
        <v>438.9</v>
      </c>
      <c r="O17" s="82">
        <v>514.3</v>
      </c>
      <c r="P17" s="82">
        <v>856.1</v>
      </c>
      <c r="Q17" s="82">
        <v>829.8</v>
      </c>
      <c r="R17" s="82">
        <v>742.9</v>
      </c>
      <c r="S17" s="82">
        <v>970.7</v>
      </c>
      <c r="T17" s="82">
        <v>757.2</v>
      </c>
      <c r="U17" s="82">
        <v>703.8</v>
      </c>
      <c r="V17" s="82">
        <v>355.4</v>
      </c>
      <c r="W17" s="82">
        <v>1306.6</v>
      </c>
      <c r="X17" s="82">
        <v>835.9</v>
      </c>
      <c r="Y17" s="82">
        <v>608.7</v>
      </c>
    </row>
    <row r="18" spans="1:26" s="7" customFormat="1" ht="29.25" customHeight="1" hidden="1">
      <c r="A18" s="73" t="s">
        <v>134</v>
      </c>
      <c r="B18" s="71"/>
      <c r="C18" s="81">
        <f>SUM(E18:Y18)</f>
        <v>0</v>
      </c>
      <c r="D18" s="83" t="e">
        <f t="shared" si="0"/>
        <v>#DIV/0!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12"/>
    </row>
    <row r="19" spans="1:26" s="7" customFormat="1" ht="29.25" customHeight="1" hidden="1">
      <c r="A19" s="79" t="s">
        <v>80</v>
      </c>
      <c r="B19" s="75" t="e">
        <f>B18/B17</f>
        <v>#DIV/0!</v>
      </c>
      <c r="C19" s="75">
        <f>C18/C17</f>
        <v>0</v>
      </c>
      <c r="D19" s="75" t="e">
        <f aca="true" t="shared" si="4" ref="D19:Y19">D18/D17</f>
        <v>#DIV/0!</v>
      </c>
      <c r="E19" s="75">
        <f t="shared" si="4"/>
        <v>0</v>
      </c>
      <c r="F19" s="75">
        <f t="shared" si="4"/>
        <v>0</v>
      </c>
      <c r="G19" s="75">
        <f t="shared" si="4"/>
        <v>0</v>
      </c>
      <c r="H19" s="75">
        <f t="shared" si="4"/>
        <v>0</v>
      </c>
      <c r="I19" s="75">
        <f t="shared" si="4"/>
        <v>0</v>
      </c>
      <c r="J19" s="75">
        <f t="shared" si="4"/>
        <v>0</v>
      </c>
      <c r="K19" s="75">
        <f t="shared" si="4"/>
        <v>0</v>
      </c>
      <c r="L19" s="75">
        <f t="shared" si="4"/>
        <v>0</v>
      </c>
      <c r="M19" s="75">
        <f t="shared" si="4"/>
        <v>0</v>
      </c>
      <c r="N19" s="75">
        <f t="shared" si="4"/>
        <v>0</v>
      </c>
      <c r="O19" s="75">
        <f t="shared" si="4"/>
        <v>0</v>
      </c>
      <c r="P19" s="75">
        <f t="shared" si="4"/>
        <v>0</v>
      </c>
      <c r="Q19" s="75">
        <f t="shared" si="4"/>
        <v>0</v>
      </c>
      <c r="R19" s="75">
        <f t="shared" si="4"/>
        <v>0</v>
      </c>
      <c r="S19" s="75">
        <f t="shared" si="4"/>
        <v>0</v>
      </c>
      <c r="T19" s="75">
        <f t="shared" si="4"/>
        <v>0</v>
      </c>
      <c r="U19" s="75">
        <f t="shared" si="4"/>
        <v>0</v>
      </c>
      <c r="V19" s="75">
        <f t="shared" si="4"/>
        <v>0</v>
      </c>
      <c r="W19" s="75">
        <f t="shared" si="4"/>
        <v>0</v>
      </c>
      <c r="X19" s="75">
        <f t="shared" si="4"/>
        <v>0</v>
      </c>
      <c r="Y19" s="75">
        <f t="shared" si="4"/>
        <v>0</v>
      </c>
      <c r="Z19" s="13"/>
    </row>
    <row r="20" spans="1:25" s="8" customFormat="1" ht="29.25" customHeight="1">
      <c r="A20" s="84" t="s">
        <v>12</v>
      </c>
      <c r="B20" s="81">
        <v>2983</v>
      </c>
      <c r="C20" s="81">
        <v>1359</v>
      </c>
      <c r="D20" s="72">
        <f t="shared" si="0"/>
        <v>0.4555816292323165</v>
      </c>
      <c r="E20" s="85">
        <v>40</v>
      </c>
      <c r="F20" s="85">
        <v>510</v>
      </c>
      <c r="G20" s="85">
        <v>235</v>
      </c>
      <c r="H20" s="85" t="s">
        <v>157</v>
      </c>
      <c r="I20" s="85">
        <v>120</v>
      </c>
      <c r="J20" s="85">
        <v>50</v>
      </c>
      <c r="K20" s="85">
        <v>100</v>
      </c>
      <c r="L20" s="85">
        <v>120</v>
      </c>
      <c r="M20" s="85" t="s">
        <v>157</v>
      </c>
      <c r="N20" s="85">
        <v>109</v>
      </c>
      <c r="O20" s="85" t="s">
        <v>157</v>
      </c>
      <c r="P20" s="85" t="s">
        <v>157</v>
      </c>
      <c r="Q20" s="85" t="s">
        <v>157</v>
      </c>
      <c r="R20" s="85" t="s">
        <v>157</v>
      </c>
      <c r="S20" s="85" t="s">
        <v>157</v>
      </c>
      <c r="T20" s="85" t="s">
        <v>157</v>
      </c>
      <c r="U20" s="85" t="s">
        <v>157</v>
      </c>
      <c r="V20" s="85" t="s">
        <v>157</v>
      </c>
      <c r="W20" s="85" t="s">
        <v>157</v>
      </c>
      <c r="X20" s="85">
        <v>75</v>
      </c>
      <c r="Y20" s="85"/>
    </row>
    <row r="21" spans="1:25" s="8" customFormat="1" ht="29.25" customHeight="1">
      <c r="A21" s="86" t="s">
        <v>6</v>
      </c>
      <c r="B21" s="81">
        <v>330</v>
      </c>
      <c r="C21" s="81">
        <v>877</v>
      </c>
      <c r="D21" s="72"/>
      <c r="E21" s="87">
        <v>12</v>
      </c>
      <c r="F21" s="87">
        <v>425</v>
      </c>
      <c r="G21" s="87">
        <v>105</v>
      </c>
      <c r="H21" s="87" t="s">
        <v>157</v>
      </c>
      <c r="I21" s="87">
        <v>84</v>
      </c>
      <c r="J21" s="87">
        <v>23</v>
      </c>
      <c r="K21" s="87">
        <v>70</v>
      </c>
      <c r="L21" s="87">
        <v>60</v>
      </c>
      <c r="M21" s="87" t="s">
        <v>157</v>
      </c>
      <c r="N21" s="87">
        <v>76</v>
      </c>
      <c r="O21" s="87" t="s">
        <v>157</v>
      </c>
      <c r="P21" s="87" t="s">
        <v>157</v>
      </c>
      <c r="Q21" s="87" t="s">
        <v>157</v>
      </c>
      <c r="R21" s="87" t="s">
        <v>157</v>
      </c>
      <c r="S21" s="87" t="s">
        <v>157</v>
      </c>
      <c r="T21" s="87" t="s">
        <v>157</v>
      </c>
      <c r="U21" s="87" t="s">
        <v>157</v>
      </c>
      <c r="V21" s="87" t="s">
        <v>157</v>
      </c>
      <c r="W21" s="87" t="s">
        <v>157</v>
      </c>
      <c r="X21" s="87">
        <v>22</v>
      </c>
      <c r="Y21" s="87"/>
    </row>
    <row r="22" spans="1:25" s="8" customFormat="1" ht="29.25" customHeight="1">
      <c r="A22" s="86" t="s">
        <v>5</v>
      </c>
      <c r="B22" s="72">
        <f>B21/B20</f>
        <v>0.11062688568555146</v>
      </c>
      <c r="C22" s="88">
        <f>C21/C20</f>
        <v>0.64532744665195</v>
      </c>
      <c r="D22" s="88"/>
      <c r="E22" s="88">
        <f>E21/E20</f>
        <v>0.3</v>
      </c>
      <c r="F22" s="88">
        <f>F21/F20</f>
        <v>0.8333333333333334</v>
      </c>
      <c r="G22" s="88">
        <f>G21/G20</f>
        <v>0.44680851063829785</v>
      </c>
      <c r="H22" s="88" t="s">
        <v>157</v>
      </c>
      <c r="I22" s="88">
        <f>I21/I20</f>
        <v>0.7</v>
      </c>
      <c r="J22" s="88">
        <f>J21/J20</f>
        <v>0.46</v>
      </c>
      <c r="K22" s="88">
        <f>K21/K20</f>
        <v>0.7</v>
      </c>
      <c r="L22" s="88">
        <f>L21/L20</f>
        <v>0.5</v>
      </c>
      <c r="M22" s="88" t="s">
        <v>157</v>
      </c>
      <c r="N22" s="88">
        <f>N21/N20</f>
        <v>0.6972477064220184</v>
      </c>
      <c r="O22" s="88" t="s">
        <v>157</v>
      </c>
      <c r="P22" s="88" t="s">
        <v>157</v>
      </c>
      <c r="Q22" s="88" t="s">
        <v>157</v>
      </c>
      <c r="R22" s="88" t="s">
        <v>157</v>
      </c>
      <c r="S22" s="88" t="s">
        <v>157</v>
      </c>
      <c r="T22" s="88" t="s">
        <v>157</v>
      </c>
      <c r="U22" s="88" t="s">
        <v>157</v>
      </c>
      <c r="V22" s="88" t="s">
        <v>157</v>
      </c>
      <c r="W22" s="88" t="s">
        <v>157</v>
      </c>
      <c r="X22" s="88">
        <v>0.3</v>
      </c>
      <c r="Y22" s="88" t="s">
        <v>157</v>
      </c>
    </row>
    <row r="23" spans="1:25" s="8" customFormat="1" ht="29.25" customHeight="1">
      <c r="A23" s="86" t="s">
        <v>17</v>
      </c>
      <c r="B23" s="81">
        <v>0</v>
      </c>
      <c r="C23" s="87">
        <f>SUM(E23:Y23)</f>
        <v>0</v>
      </c>
      <c r="D23" s="72"/>
      <c r="E23" s="87"/>
      <c r="F23" s="87"/>
      <c r="G23" s="87"/>
      <c r="H23" s="87" t="s">
        <v>157</v>
      </c>
      <c r="I23" s="87"/>
      <c r="J23" s="87"/>
      <c r="K23" s="87"/>
      <c r="L23" s="87"/>
      <c r="M23" s="87" t="s">
        <v>157</v>
      </c>
      <c r="N23" s="87"/>
      <c r="O23" s="87" t="s">
        <v>157</v>
      </c>
      <c r="P23" s="87" t="s">
        <v>157</v>
      </c>
      <c r="Q23" s="87" t="s">
        <v>157</v>
      </c>
      <c r="R23" s="87" t="s">
        <v>157</v>
      </c>
      <c r="S23" s="87" t="s">
        <v>157</v>
      </c>
      <c r="T23" s="87" t="s">
        <v>157</v>
      </c>
      <c r="U23" s="87" t="s">
        <v>157</v>
      </c>
      <c r="V23" s="87" t="s">
        <v>157</v>
      </c>
      <c r="W23" s="87" t="s">
        <v>157</v>
      </c>
      <c r="X23" s="87"/>
      <c r="Y23" s="87"/>
    </row>
    <row r="24" spans="1:25" s="8" customFormat="1" ht="29.25" customHeight="1">
      <c r="A24" s="86" t="s">
        <v>110</v>
      </c>
      <c r="B24" s="75"/>
      <c r="C24" s="75"/>
      <c r="D24" s="75" t="e">
        <f>D23/D21</f>
        <v>#DIV/0!</v>
      </c>
      <c r="E24" s="75"/>
      <c r="F24" s="75"/>
      <c r="G24" s="75"/>
      <c r="H24" s="75" t="s">
        <v>157</v>
      </c>
      <c r="I24" s="75"/>
      <c r="J24" s="75"/>
      <c r="K24" s="75"/>
      <c r="L24" s="75"/>
      <c r="M24" s="75" t="s">
        <v>157</v>
      </c>
      <c r="N24" s="75"/>
      <c r="O24" s="75" t="s">
        <v>157</v>
      </c>
      <c r="P24" s="75" t="s">
        <v>157</v>
      </c>
      <c r="Q24" s="75" t="s">
        <v>157</v>
      </c>
      <c r="R24" s="75" t="s">
        <v>157</v>
      </c>
      <c r="S24" s="75" t="s">
        <v>157</v>
      </c>
      <c r="T24" s="75" t="s">
        <v>157</v>
      </c>
      <c r="U24" s="75" t="s">
        <v>157</v>
      </c>
      <c r="V24" s="75" t="s">
        <v>157</v>
      </c>
      <c r="W24" s="75" t="s">
        <v>157</v>
      </c>
      <c r="X24" s="75"/>
      <c r="Y24" s="75" t="s">
        <v>157</v>
      </c>
    </row>
    <row r="25" spans="1:25" s="8" customFormat="1" ht="29.25" customHeight="1" hidden="1">
      <c r="A25" s="73" t="s">
        <v>108</v>
      </c>
      <c r="B25" s="81">
        <v>6895</v>
      </c>
      <c r="C25" s="81">
        <v>6955</v>
      </c>
      <c r="D25" s="72">
        <f t="shared" si="0"/>
        <v>1.0087019579405365</v>
      </c>
      <c r="E25" s="89">
        <v>1137</v>
      </c>
      <c r="F25" s="89">
        <v>893</v>
      </c>
      <c r="G25" s="89">
        <v>595</v>
      </c>
      <c r="H25" s="89">
        <v>88</v>
      </c>
      <c r="I25" s="89">
        <v>60</v>
      </c>
      <c r="J25" s="89">
        <v>181</v>
      </c>
      <c r="K25" s="89">
        <v>178</v>
      </c>
      <c r="L25" s="89">
        <v>190</v>
      </c>
      <c r="M25" s="89" t="s">
        <v>157</v>
      </c>
      <c r="N25" s="89">
        <v>718</v>
      </c>
      <c r="O25" s="89">
        <v>35</v>
      </c>
      <c r="P25" s="89" t="s">
        <v>157</v>
      </c>
      <c r="Q25" s="89">
        <v>13</v>
      </c>
      <c r="R25" s="89">
        <v>12</v>
      </c>
      <c r="S25" s="89">
        <v>745</v>
      </c>
      <c r="T25" s="89">
        <v>6</v>
      </c>
      <c r="U25" s="89">
        <v>1</v>
      </c>
      <c r="V25" s="89">
        <v>828</v>
      </c>
      <c r="W25" s="89">
        <v>20</v>
      </c>
      <c r="X25" s="89">
        <v>1255</v>
      </c>
      <c r="Y25" s="89"/>
    </row>
    <row r="26" spans="1:25" s="8" customFormat="1" ht="29.25" customHeight="1" hidden="1">
      <c r="A26" s="74" t="s">
        <v>10</v>
      </c>
      <c r="B26" s="81"/>
      <c r="C26" s="81">
        <f>SUM(E26:Y26)</f>
        <v>0</v>
      </c>
      <c r="D26" s="72" t="e">
        <f t="shared" si="0"/>
        <v>#DIV/0!</v>
      </c>
      <c r="E26" s="89"/>
      <c r="F26" s="89"/>
      <c r="G26" s="89"/>
      <c r="H26" s="89"/>
      <c r="I26" s="89"/>
      <c r="J26" s="89"/>
      <c r="K26" s="89"/>
      <c r="L26" s="89"/>
      <c r="M26" s="89" t="s">
        <v>157</v>
      </c>
      <c r="N26" s="89"/>
      <c r="O26" s="89"/>
      <c r="P26" s="89" t="s">
        <v>157</v>
      </c>
      <c r="Q26" s="89"/>
      <c r="R26" s="89"/>
      <c r="S26" s="89"/>
      <c r="T26" s="89"/>
      <c r="U26" s="89"/>
      <c r="V26" s="89"/>
      <c r="W26" s="89"/>
      <c r="X26" s="89"/>
      <c r="Y26" s="89" t="s">
        <v>157</v>
      </c>
    </row>
    <row r="27" spans="1:25" s="8" customFormat="1" ht="29.25" customHeight="1" hidden="1">
      <c r="A27" s="79" t="s">
        <v>5</v>
      </c>
      <c r="B27" s="72" t="s">
        <v>157</v>
      </c>
      <c r="C27" s="72">
        <f>C26/C25</f>
        <v>0</v>
      </c>
      <c r="D27" s="72" t="e">
        <f>D26/D25</f>
        <v>#DIV/0!</v>
      </c>
      <c r="E27" s="72">
        <f>E26/E25</f>
        <v>0</v>
      </c>
      <c r="F27" s="72">
        <f aca="true" t="shared" si="5" ref="F27:W27">F26/F25</f>
        <v>0</v>
      </c>
      <c r="G27" s="72">
        <f t="shared" si="5"/>
        <v>0</v>
      </c>
      <c r="H27" s="72">
        <v>0</v>
      </c>
      <c r="I27" s="72">
        <f t="shared" si="5"/>
        <v>0</v>
      </c>
      <c r="J27" s="72">
        <f t="shared" si="5"/>
        <v>0</v>
      </c>
      <c r="K27" s="72">
        <f t="shared" si="5"/>
        <v>0</v>
      </c>
      <c r="L27" s="72">
        <f t="shared" si="5"/>
        <v>0</v>
      </c>
      <c r="M27" s="72" t="s">
        <v>157</v>
      </c>
      <c r="N27" s="72">
        <f t="shared" si="5"/>
        <v>0</v>
      </c>
      <c r="O27" s="72">
        <v>0</v>
      </c>
      <c r="P27" s="72" t="s">
        <v>157</v>
      </c>
      <c r="Q27" s="72">
        <v>0</v>
      </c>
      <c r="R27" s="72">
        <f t="shared" si="5"/>
        <v>0</v>
      </c>
      <c r="S27" s="72">
        <v>0</v>
      </c>
      <c r="T27" s="72">
        <f t="shared" si="5"/>
        <v>0</v>
      </c>
      <c r="U27" s="72">
        <f t="shared" si="5"/>
        <v>0</v>
      </c>
      <c r="V27" s="72">
        <f t="shared" si="5"/>
        <v>0</v>
      </c>
      <c r="W27" s="72">
        <f t="shared" si="5"/>
        <v>0</v>
      </c>
      <c r="X27" s="72">
        <v>0</v>
      </c>
      <c r="Y27" s="72" t="s">
        <v>157</v>
      </c>
    </row>
    <row r="28" spans="1:25" s="8" customFormat="1" ht="29.25" customHeight="1">
      <c r="A28" s="74" t="s">
        <v>88</v>
      </c>
      <c r="B28" s="81">
        <v>1343</v>
      </c>
      <c r="C28" s="81">
        <v>355</v>
      </c>
      <c r="D28" s="72">
        <f t="shared" si="0"/>
        <v>0.26433358153387937</v>
      </c>
      <c r="E28" s="87"/>
      <c r="F28" s="87">
        <v>85</v>
      </c>
      <c r="G28" s="87">
        <v>130</v>
      </c>
      <c r="H28" s="87" t="s">
        <v>157</v>
      </c>
      <c r="I28" s="87"/>
      <c r="J28" s="87">
        <v>27</v>
      </c>
      <c r="K28" s="87"/>
      <c r="L28" s="87">
        <v>60</v>
      </c>
      <c r="M28" s="87" t="s">
        <v>157</v>
      </c>
      <c r="N28" s="87"/>
      <c r="O28" s="87" t="s">
        <v>157</v>
      </c>
      <c r="P28" s="87" t="s">
        <v>157</v>
      </c>
      <c r="Q28" s="87" t="s">
        <v>157</v>
      </c>
      <c r="R28" s="87" t="s">
        <v>157</v>
      </c>
      <c r="S28" s="87" t="s">
        <v>157</v>
      </c>
      <c r="T28" s="87" t="s">
        <v>157</v>
      </c>
      <c r="U28" s="87" t="s">
        <v>158</v>
      </c>
      <c r="V28" s="87" t="s">
        <v>157</v>
      </c>
      <c r="W28" s="87" t="s">
        <v>157</v>
      </c>
      <c r="X28" s="87">
        <v>53</v>
      </c>
      <c r="Y28" s="87"/>
    </row>
    <row r="29" spans="1:25" s="8" customFormat="1" ht="28.5" customHeight="1">
      <c r="A29" s="79" t="s">
        <v>13</v>
      </c>
      <c r="B29" s="90">
        <f>B28/B20</f>
        <v>0.45021790144150187</v>
      </c>
      <c r="C29" s="90">
        <f>C28/C20</f>
        <v>0.2612214863870493</v>
      </c>
      <c r="D29" s="90"/>
      <c r="E29" s="90">
        <f>E28/E20</f>
        <v>0</v>
      </c>
      <c r="F29" s="90">
        <f>F28/F20</f>
        <v>0.16666666666666666</v>
      </c>
      <c r="G29" s="90">
        <f>G28/G20</f>
        <v>0.5531914893617021</v>
      </c>
      <c r="H29" s="90" t="s">
        <v>157</v>
      </c>
      <c r="I29" s="90">
        <f>I28/I20</f>
        <v>0</v>
      </c>
      <c r="J29" s="90">
        <f>J28/J20</f>
        <v>0.54</v>
      </c>
      <c r="K29" s="90">
        <f>K28/K20</f>
        <v>0</v>
      </c>
      <c r="L29" s="90">
        <f>L28/L20</f>
        <v>0.5</v>
      </c>
      <c r="M29" s="90" t="s">
        <v>157</v>
      </c>
      <c r="N29" s="90">
        <f>N28/N20</f>
        <v>0</v>
      </c>
      <c r="O29" s="90" t="s">
        <v>157</v>
      </c>
      <c r="P29" s="90" t="s">
        <v>157</v>
      </c>
      <c r="Q29" s="90" t="s">
        <v>157</v>
      </c>
      <c r="R29" s="90" t="s">
        <v>157</v>
      </c>
      <c r="S29" s="90" t="s">
        <v>157</v>
      </c>
      <c r="T29" s="90" t="s">
        <v>157</v>
      </c>
      <c r="U29" s="90" t="s">
        <v>157</v>
      </c>
      <c r="V29" s="90" t="s">
        <v>157</v>
      </c>
      <c r="W29" s="90" t="s">
        <v>157</v>
      </c>
      <c r="X29" s="90">
        <v>0</v>
      </c>
      <c r="Y29" s="90" t="s">
        <v>157</v>
      </c>
    </row>
    <row r="30" spans="1:25" s="8" customFormat="1" ht="29.25" customHeight="1" hidden="1">
      <c r="A30" s="74" t="s">
        <v>107</v>
      </c>
      <c r="B30" s="81">
        <v>320</v>
      </c>
      <c r="C30" s="81">
        <v>613</v>
      </c>
      <c r="D30" s="72">
        <f t="shared" si="0"/>
        <v>1.915625</v>
      </c>
      <c r="E30" s="87"/>
      <c r="F30" s="87">
        <v>520</v>
      </c>
      <c r="G30" s="87"/>
      <c r="H30" s="87"/>
      <c r="I30" s="87"/>
      <c r="J30" s="87">
        <v>80</v>
      </c>
      <c r="K30" s="87"/>
      <c r="L30" s="87"/>
      <c r="M30" s="87" t="s">
        <v>157</v>
      </c>
      <c r="N30" s="87"/>
      <c r="O30" s="87"/>
      <c r="P30" s="87" t="s">
        <v>157</v>
      </c>
      <c r="Q30" s="87">
        <v>13</v>
      </c>
      <c r="R30" s="87"/>
      <c r="S30" s="87"/>
      <c r="T30" s="87"/>
      <c r="U30" s="87"/>
      <c r="V30" s="87"/>
      <c r="W30" s="87"/>
      <c r="X30" s="87"/>
      <c r="Y30" s="87"/>
    </row>
    <row r="31" spans="1:25" s="8" customFormat="1" ht="29.25" customHeight="1" hidden="1">
      <c r="A31" s="74" t="s">
        <v>13</v>
      </c>
      <c r="B31" s="90">
        <f aca="true" t="shared" si="6" ref="B31:W31">B30/B25</f>
        <v>0.046410442349528645</v>
      </c>
      <c r="C31" s="90">
        <f t="shared" si="6"/>
        <v>0.08813803019410496</v>
      </c>
      <c r="D31" s="90"/>
      <c r="E31" s="90">
        <f t="shared" si="6"/>
        <v>0</v>
      </c>
      <c r="F31" s="90">
        <f t="shared" si="6"/>
        <v>0.5823068309070548</v>
      </c>
      <c r="G31" s="90">
        <f t="shared" si="6"/>
        <v>0</v>
      </c>
      <c r="H31" s="90">
        <f t="shared" si="6"/>
        <v>0</v>
      </c>
      <c r="I31" s="90">
        <f t="shared" si="6"/>
        <v>0</v>
      </c>
      <c r="J31" s="90">
        <f t="shared" si="6"/>
        <v>0.4419889502762431</v>
      </c>
      <c r="K31" s="90">
        <f t="shared" si="6"/>
        <v>0</v>
      </c>
      <c r="L31" s="90">
        <f t="shared" si="6"/>
        <v>0</v>
      </c>
      <c r="M31" s="90" t="s">
        <v>157</v>
      </c>
      <c r="N31" s="90">
        <f t="shared" si="6"/>
        <v>0</v>
      </c>
      <c r="O31" s="90">
        <f t="shared" si="6"/>
        <v>0</v>
      </c>
      <c r="P31" s="90" t="s">
        <v>157</v>
      </c>
      <c r="Q31" s="90">
        <f t="shared" si="6"/>
        <v>1</v>
      </c>
      <c r="R31" s="90">
        <f t="shared" si="6"/>
        <v>0</v>
      </c>
      <c r="S31" s="90">
        <v>0</v>
      </c>
      <c r="T31" s="90">
        <f t="shared" si="6"/>
        <v>0</v>
      </c>
      <c r="U31" s="90">
        <f t="shared" si="6"/>
        <v>0</v>
      </c>
      <c r="V31" s="90">
        <f t="shared" si="6"/>
        <v>0</v>
      </c>
      <c r="W31" s="90">
        <f t="shared" si="6"/>
        <v>0</v>
      </c>
      <c r="X31" s="90">
        <v>0</v>
      </c>
      <c r="Y31" s="90" t="s">
        <v>157</v>
      </c>
    </row>
    <row r="32" spans="1:25" s="8" customFormat="1" ht="29.25" customHeight="1" hidden="1">
      <c r="A32" s="86" t="s">
        <v>89</v>
      </c>
      <c r="B32" s="81"/>
      <c r="C32" s="81">
        <v>355</v>
      </c>
      <c r="D32" s="72" t="e">
        <f t="shared" si="0"/>
        <v>#DIV/0!</v>
      </c>
      <c r="E32" s="87"/>
      <c r="F32" s="87">
        <v>85</v>
      </c>
      <c r="G32" s="87">
        <v>130</v>
      </c>
      <c r="H32" s="87" t="s">
        <v>157</v>
      </c>
      <c r="I32" s="87"/>
      <c r="J32" s="87">
        <v>27</v>
      </c>
      <c r="K32" s="87"/>
      <c r="L32" s="87">
        <v>60</v>
      </c>
      <c r="M32" s="87" t="s">
        <v>157</v>
      </c>
      <c r="N32" s="87"/>
      <c r="O32" s="87" t="s">
        <v>157</v>
      </c>
      <c r="P32" s="87" t="s">
        <v>157</v>
      </c>
      <c r="Q32" s="87" t="s">
        <v>157</v>
      </c>
      <c r="R32" s="87" t="s">
        <v>157</v>
      </c>
      <c r="S32" s="87" t="s">
        <v>157</v>
      </c>
      <c r="T32" s="87" t="s">
        <v>157</v>
      </c>
      <c r="U32" s="87" t="s">
        <v>157</v>
      </c>
      <c r="V32" s="87" t="s">
        <v>157</v>
      </c>
      <c r="W32" s="87" t="s">
        <v>157</v>
      </c>
      <c r="X32" s="87">
        <v>53</v>
      </c>
      <c r="Y32" s="87"/>
    </row>
    <row r="33" spans="1:25" s="8" customFormat="1" ht="29.25" customHeight="1" hidden="1">
      <c r="A33" s="79" t="s">
        <v>13</v>
      </c>
      <c r="B33" s="72">
        <f>B32/B20</f>
        <v>0</v>
      </c>
      <c r="C33" s="72">
        <f>C32/C20</f>
        <v>0.2612214863870493</v>
      </c>
      <c r="D33" s="72"/>
      <c r="E33" s="72">
        <f>E32/E20</f>
        <v>0</v>
      </c>
      <c r="F33" s="72">
        <f>F32/F20</f>
        <v>0.16666666666666666</v>
      </c>
      <c r="G33" s="72">
        <f>G32/G20</f>
        <v>0.5531914893617021</v>
      </c>
      <c r="H33" s="72" t="s">
        <v>157</v>
      </c>
      <c r="I33" s="72">
        <f>I32/I20</f>
        <v>0</v>
      </c>
      <c r="J33" s="72">
        <f>J32/J20</f>
        <v>0.54</v>
      </c>
      <c r="K33" s="72">
        <f>K32/K20</f>
        <v>0</v>
      </c>
      <c r="L33" s="72">
        <f>L32/L20</f>
        <v>0.5</v>
      </c>
      <c r="M33" s="72" t="s">
        <v>157</v>
      </c>
      <c r="N33" s="72">
        <f>N32/N20</f>
        <v>0</v>
      </c>
      <c r="O33" s="72" t="s">
        <v>157</v>
      </c>
      <c r="P33" s="72" t="s">
        <v>157</v>
      </c>
      <c r="Q33" s="72" t="s">
        <v>157</v>
      </c>
      <c r="R33" s="72" t="s">
        <v>157</v>
      </c>
      <c r="S33" s="72" t="s">
        <v>157</v>
      </c>
      <c r="T33" s="72" t="s">
        <v>157</v>
      </c>
      <c r="U33" s="72" t="s">
        <v>157</v>
      </c>
      <c r="V33" s="72" t="s">
        <v>157</v>
      </c>
      <c r="W33" s="72" t="s">
        <v>157</v>
      </c>
      <c r="X33" s="72"/>
      <c r="Y33" s="72" t="s">
        <v>157</v>
      </c>
    </row>
    <row r="34" spans="1:25" s="8" customFormat="1" ht="29.25" customHeight="1" hidden="1">
      <c r="A34" s="86" t="s">
        <v>90</v>
      </c>
      <c r="B34" s="81">
        <v>1230</v>
      </c>
      <c r="C34" s="81">
        <v>5382</v>
      </c>
      <c r="D34" s="72">
        <f t="shared" si="0"/>
        <v>4.375609756097561</v>
      </c>
      <c r="E34" s="87">
        <v>1137</v>
      </c>
      <c r="F34" s="87">
        <v>893</v>
      </c>
      <c r="G34" s="87">
        <v>595</v>
      </c>
      <c r="H34" s="87">
        <v>88</v>
      </c>
      <c r="I34" s="87">
        <v>60</v>
      </c>
      <c r="J34" s="87">
        <v>181</v>
      </c>
      <c r="K34" s="87">
        <v>178</v>
      </c>
      <c r="L34" s="87">
        <v>190</v>
      </c>
      <c r="M34" s="87" t="s">
        <v>157</v>
      </c>
      <c r="N34" s="87">
        <v>718</v>
      </c>
      <c r="O34" s="87">
        <v>35</v>
      </c>
      <c r="P34" s="87" t="s">
        <v>157</v>
      </c>
      <c r="Q34" s="87">
        <v>13</v>
      </c>
      <c r="R34" s="87">
        <v>12</v>
      </c>
      <c r="S34" s="87" t="s">
        <v>157</v>
      </c>
      <c r="T34" s="87">
        <v>6</v>
      </c>
      <c r="U34" s="87">
        <v>1</v>
      </c>
      <c r="V34" s="87"/>
      <c r="W34" s="87">
        <v>20</v>
      </c>
      <c r="X34" s="87">
        <v>1255</v>
      </c>
      <c r="Y34" s="87"/>
    </row>
    <row r="35" spans="1:25" s="8" customFormat="1" ht="29.25" customHeight="1" hidden="1">
      <c r="A35" s="79" t="s">
        <v>13</v>
      </c>
      <c r="B35" s="72">
        <f aca="true" t="shared" si="7" ref="B35:W35">B34/B25</f>
        <v>0.1783901377810007</v>
      </c>
      <c r="C35" s="72">
        <f t="shared" si="7"/>
        <v>0.7738317757009345</v>
      </c>
      <c r="D35" s="72"/>
      <c r="E35" s="72">
        <f t="shared" si="7"/>
        <v>1</v>
      </c>
      <c r="F35" s="72">
        <f t="shared" si="7"/>
        <v>1</v>
      </c>
      <c r="G35" s="72">
        <f t="shared" si="7"/>
        <v>1</v>
      </c>
      <c r="H35" s="72">
        <v>1</v>
      </c>
      <c r="I35" s="72">
        <f t="shared" si="7"/>
        <v>1</v>
      </c>
      <c r="J35" s="72">
        <f t="shared" si="7"/>
        <v>1</v>
      </c>
      <c r="K35" s="72">
        <f t="shared" si="7"/>
        <v>1</v>
      </c>
      <c r="L35" s="72">
        <f t="shared" si="7"/>
        <v>1</v>
      </c>
      <c r="M35" s="72" t="s">
        <v>157</v>
      </c>
      <c r="N35" s="72">
        <f t="shared" si="7"/>
        <v>1</v>
      </c>
      <c r="O35" s="72">
        <f t="shared" si="7"/>
        <v>1</v>
      </c>
      <c r="P35" s="72" t="s">
        <v>157</v>
      </c>
      <c r="Q35" s="72">
        <v>1</v>
      </c>
      <c r="R35" s="72">
        <f t="shared" si="7"/>
        <v>1</v>
      </c>
      <c r="S35" s="72" t="s">
        <v>157</v>
      </c>
      <c r="T35" s="72">
        <f t="shared" si="7"/>
        <v>1</v>
      </c>
      <c r="U35" s="72">
        <f t="shared" si="7"/>
        <v>1</v>
      </c>
      <c r="V35" s="72">
        <f t="shared" si="7"/>
        <v>0</v>
      </c>
      <c r="W35" s="72">
        <f t="shared" si="7"/>
        <v>1</v>
      </c>
      <c r="X35" s="72">
        <v>0</v>
      </c>
      <c r="Y35" s="72" t="s">
        <v>157</v>
      </c>
    </row>
    <row r="36" spans="1:25" s="8" customFormat="1" ht="29.25" customHeight="1" hidden="1">
      <c r="A36" s="84" t="s">
        <v>7</v>
      </c>
      <c r="B36" s="81">
        <v>3000</v>
      </c>
      <c r="C36" s="81">
        <v>2350</v>
      </c>
      <c r="D36" s="72">
        <f t="shared" si="0"/>
        <v>0.7833333333333333</v>
      </c>
      <c r="E36" s="85">
        <v>150</v>
      </c>
      <c r="F36" s="85">
        <v>1100</v>
      </c>
      <c r="G36" s="85">
        <v>560</v>
      </c>
      <c r="H36" s="85"/>
      <c r="I36" s="85">
        <v>120</v>
      </c>
      <c r="J36" s="85">
        <v>110</v>
      </c>
      <c r="K36" s="85" t="s">
        <v>157</v>
      </c>
      <c r="L36" s="85" t="s">
        <v>157</v>
      </c>
      <c r="M36" s="85" t="s">
        <v>157</v>
      </c>
      <c r="N36" s="85">
        <v>120</v>
      </c>
      <c r="O36" s="85">
        <v>150</v>
      </c>
      <c r="P36" s="85" t="s">
        <v>157</v>
      </c>
      <c r="Q36" s="85">
        <v>10</v>
      </c>
      <c r="R36" s="85">
        <v>30</v>
      </c>
      <c r="S36" s="85" t="s">
        <v>157</v>
      </c>
      <c r="T36" s="85" t="s">
        <v>157</v>
      </c>
      <c r="U36" s="85" t="s">
        <v>157</v>
      </c>
      <c r="V36" s="85" t="s">
        <v>157</v>
      </c>
      <c r="W36" s="85" t="s">
        <v>157</v>
      </c>
      <c r="X36" s="85" t="s">
        <v>157</v>
      </c>
      <c r="Y36" s="85" t="s">
        <v>157</v>
      </c>
    </row>
    <row r="37" spans="1:25" s="8" customFormat="1" ht="29.25" customHeight="1" hidden="1">
      <c r="A37" s="86" t="s">
        <v>91</v>
      </c>
      <c r="B37" s="81">
        <v>90</v>
      </c>
      <c r="C37" s="81">
        <v>2350</v>
      </c>
      <c r="D37" s="72">
        <f t="shared" si="0"/>
        <v>26.11111111111111</v>
      </c>
      <c r="E37" s="87">
        <v>150</v>
      </c>
      <c r="F37" s="87">
        <v>1100</v>
      </c>
      <c r="G37" s="87">
        <v>560</v>
      </c>
      <c r="H37" s="87" t="s">
        <v>157</v>
      </c>
      <c r="I37" s="87">
        <v>120</v>
      </c>
      <c r="J37" s="87">
        <v>110</v>
      </c>
      <c r="K37" s="87" t="s">
        <v>157</v>
      </c>
      <c r="L37" s="87" t="s">
        <v>157</v>
      </c>
      <c r="M37" s="87" t="s">
        <v>157</v>
      </c>
      <c r="N37" s="87">
        <v>120</v>
      </c>
      <c r="O37" s="87">
        <v>150</v>
      </c>
      <c r="P37" s="87" t="s">
        <v>157</v>
      </c>
      <c r="Q37" s="87">
        <v>10</v>
      </c>
      <c r="R37" s="87">
        <v>30</v>
      </c>
      <c r="S37" s="87" t="s">
        <v>157</v>
      </c>
      <c r="T37" s="87" t="s">
        <v>157</v>
      </c>
      <c r="U37" s="87" t="s">
        <v>157</v>
      </c>
      <c r="V37" s="87" t="s">
        <v>157</v>
      </c>
      <c r="W37" s="87" t="s">
        <v>157</v>
      </c>
      <c r="X37" s="87" t="s">
        <v>157</v>
      </c>
      <c r="Y37" s="87" t="s">
        <v>157</v>
      </c>
    </row>
    <row r="38" spans="1:25" s="8" customFormat="1" ht="29.25" customHeight="1" hidden="1">
      <c r="A38" s="79" t="s">
        <v>1</v>
      </c>
      <c r="B38" s="72">
        <f>B37/B36</f>
        <v>0.03</v>
      </c>
      <c r="C38" s="72">
        <f>C37/C36</f>
        <v>1</v>
      </c>
      <c r="D38" s="72"/>
      <c r="E38" s="72">
        <f>E37/E36</f>
        <v>1</v>
      </c>
      <c r="F38" s="72">
        <f>F37/F36</f>
        <v>1</v>
      </c>
      <c r="G38" s="72">
        <f>G37/G36</f>
        <v>1</v>
      </c>
      <c r="H38" s="91" t="s">
        <v>157</v>
      </c>
      <c r="I38" s="72">
        <f>I37/I36</f>
        <v>1</v>
      </c>
      <c r="J38" s="72">
        <f>J37/J36</f>
        <v>1</v>
      </c>
      <c r="K38" s="72" t="s">
        <v>157</v>
      </c>
      <c r="L38" s="72" t="s">
        <v>157</v>
      </c>
      <c r="M38" s="72" t="s">
        <v>157</v>
      </c>
      <c r="N38" s="72">
        <v>0</v>
      </c>
      <c r="O38" s="72">
        <f>O37/O36</f>
        <v>1</v>
      </c>
      <c r="P38" s="72" t="s">
        <v>157</v>
      </c>
      <c r="Q38" s="72">
        <v>1</v>
      </c>
      <c r="R38" s="72">
        <v>1</v>
      </c>
      <c r="S38" s="72" t="s">
        <v>157</v>
      </c>
      <c r="T38" s="72" t="s">
        <v>157</v>
      </c>
      <c r="U38" s="72" t="s">
        <v>157</v>
      </c>
      <c r="V38" s="72" t="s">
        <v>157</v>
      </c>
      <c r="W38" s="72" t="s">
        <v>157</v>
      </c>
      <c r="X38" s="72" t="s">
        <v>157</v>
      </c>
      <c r="Y38" s="72" t="s">
        <v>157</v>
      </c>
    </row>
    <row r="39" spans="1:25" s="8" customFormat="1" ht="29.25" customHeight="1" hidden="1">
      <c r="A39" s="92" t="s">
        <v>16</v>
      </c>
      <c r="B39" s="81">
        <v>90</v>
      </c>
      <c r="C39" s="81">
        <v>1270</v>
      </c>
      <c r="D39" s="72">
        <f t="shared" si="0"/>
        <v>14.11111111111111</v>
      </c>
      <c r="E39" s="87">
        <v>100</v>
      </c>
      <c r="F39" s="87">
        <v>650</v>
      </c>
      <c r="G39" s="87">
        <v>400</v>
      </c>
      <c r="H39" s="87" t="s">
        <v>157</v>
      </c>
      <c r="I39" s="87"/>
      <c r="J39" s="87">
        <v>110</v>
      </c>
      <c r="K39" s="87" t="s">
        <v>157</v>
      </c>
      <c r="L39" s="87" t="s">
        <v>157</v>
      </c>
      <c r="M39" s="87" t="s">
        <v>157</v>
      </c>
      <c r="N39" s="87"/>
      <c r="O39" s="87"/>
      <c r="P39" s="87"/>
      <c r="Q39" s="87">
        <v>10</v>
      </c>
      <c r="R39" s="87"/>
      <c r="S39" s="87" t="s">
        <v>157</v>
      </c>
      <c r="T39" s="87" t="s">
        <v>157</v>
      </c>
      <c r="U39" s="87" t="s">
        <v>157</v>
      </c>
      <c r="V39" s="87" t="s">
        <v>157</v>
      </c>
      <c r="W39" s="87" t="s">
        <v>157</v>
      </c>
      <c r="X39" s="87" t="s">
        <v>157</v>
      </c>
      <c r="Y39" s="87" t="s">
        <v>160</v>
      </c>
    </row>
    <row r="40" spans="1:26" s="7" customFormat="1" ht="35.25" customHeight="1">
      <c r="A40" s="73" t="s">
        <v>11</v>
      </c>
      <c r="B40" s="81">
        <v>3927</v>
      </c>
      <c r="C40" s="81">
        <f>SUM(E40:Y40)</f>
        <v>5031</v>
      </c>
      <c r="D40" s="72">
        <f t="shared" si="0"/>
        <v>1.2811306340718105</v>
      </c>
      <c r="E40" s="71">
        <v>423</v>
      </c>
      <c r="F40" s="71">
        <v>973</v>
      </c>
      <c r="G40" s="71">
        <v>585</v>
      </c>
      <c r="H40" s="71">
        <v>330</v>
      </c>
      <c r="I40" s="71">
        <v>150</v>
      </c>
      <c r="J40" s="71">
        <v>320</v>
      </c>
      <c r="K40" s="71">
        <v>130</v>
      </c>
      <c r="L40" s="71">
        <v>390</v>
      </c>
      <c r="M40" s="71">
        <v>35</v>
      </c>
      <c r="N40" s="71">
        <v>339</v>
      </c>
      <c r="O40" s="71">
        <v>225</v>
      </c>
      <c r="P40" s="71">
        <v>30</v>
      </c>
      <c r="Q40" s="71">
        <v>244</v>
      </c>
      <c r="R40" s="71">
        <v>56</v>
      </c>
      <c r="S40" s="71">
        <v>407</v>
      </c>
      <c r="T40" s="71" t="s">
        <v>157</v>
      </c>
      <c r="U40" s="71" t="s">
        <v>157</v>
      </c>
      <c r="V40" s="71">
        <v>294</v>
      </c>
      <c r="W40" s="71" t="s">
        <v>157</v>
      </c>
      <c r="X40" s="71">
        <v>100</v>
      </c>
      <c r="Y40" s="71" t="s">
        <v>157</v>
      </c>
      <c r="Z40" s="12"/>
    </row>
    <row r="41" spans="1:26" s="7" customFormat="1" ht="43.5" customHeight="1">
      <c r="A41" s="73" t="s">
        <v>109</v>
      </c>
      <c r="B41" s="81">
        <v>1408</v>
      </c>
      <c r="C41" s="81">
        <v>3191</v>
      </c>
      <c r="D41" s="72">
        <f t="shared" si="0"/>
        <v>2.266335227272727</v>
      </c>
      <c r="E41" s="71">
        <v>220</v>
      </c>
      <c r="F41" s="71">
        <v>1000</v>
      </c>
      <c r="G41" s="71">
        <v>602</v>
      </c>
      <c r="H41" s="71">
        <v>170</v>
      </c>
      <c r="I41" s="71">
        <v>120</v>
      </c>
      <c r="J41" s="71">
        <v>280</v>
      </c>
      <c r="K41" s="71">
        <v>120</v>
      </c>
      <c r="L41" s="71">
        <v>110</v>
      </c>
      <c r="M41" s="71"/>
      <c r="N41" s="71">
        <v>205</v>
      </c>
      <c r="O41" s="71"/>
      <c r="P41" s="71"/>
      <c r="Q41" s="71">
        <v>308</v>
      </c>
      <c r="R41" s="71">
        <v>56</v>
      </c>
      <c r="S41" s="71"/>
      <c r="T41" s="71" t="s">
        <v>157</v>
      </c>
      <c r="U41" s="71" t="s">
        <v>157</v>
      </c>
      <c r="V41" s="71"/>
      <c r="W41" s="71" t="s">
        <v>157</v>
      </c>
      <c r="X41" s="71"/>
      <c r="Y41" s="71" t="s">
        <v>157</v>
      </c>
      <c r="Z41" s="12"/>
    </row>
    <row r="42" spans="1:26" s="7" customFormat="1" ht="29.25" customHeight="1">
      <c r="A42" s="79" t="s">
        <v>1</v>
      </c>
      <c r="B42" s="52">
        <v>0.154</v>
      </c>
      <c r="C42" s="52">
        <f aca="true" t="shared" si="8" ref="C42:V42">C41/C40</f>
        <v>0.6342675412442854</v>
      </c>
      <c r="D42" s="52"/>
      <c r="E42" s="52">
        <f t="shared" si="8"/>
        <v>0.5200945626477541</v>
      </c>
      <c r="F42" s="52">
        <f t="shared" si="8"/>
        <v>1.027749229188078</v>
      </c>
      <c r="G42" s="52">
        <f t="shared" si="8"/>
        <v>1.029059829059829</v>
      </c>
      <c r="H42" s="52">
        <f t="shared" si="8"/>
        <v>0.5151515151515151</v>
      </c>
      <c r="I42" s="52">
        <f t="shared" si="8"/>
        <v>0.8</v>
      </c>
      <c r="J42" s="52">
        <f t="shared" si="8"/>
        <v>0.875</v>
      </c>
      <c r="K42" s="52">
        <f t="shared" si="8"/>
        <v>0.9230769230769231</v>
      </c>
      <c r="L42" s="52">
        <f t="shared" si="8"/>
        <v>0.28205128205128205</v>
      </c>
      <c r="M42" s="52">
        <f t="shared" si="8"/>
        <v>0</v>
      </c>
      <c r="N42" s="52">
        <f t="shared" si="8"/>
        <v>0.6047197640117994</v>
      </c>
      <c r="O42" s="52">
        <f t="shared" si="8"/>
        <v>0</v>
      </c>
      <c r="P42" s="52">
        <f t="shared" si="8"/>
        <v>0</v>
      </c>
      <c r="Q42" s="52">
        <f t="shared" si="8"/>
        <v>1.2622950819672132</v>
      </c>
      <c r="R42" s="52">
        <f t="shared" si="8"/>
        <v>1</v>
      </c>
      <c r="S42" s="52">
        <f t="shared" si="8"/>
        <v>0</v>
      </c>
      <c r="T42" s="52" t="s">
        <v>157</v>
      </c>
      <c r="U42" s="52" t="s">
        <v>157</v>
      </c>
      <c r="V42" s="52">
        <f t="shared" si="8"/>
        <v>0</v>
      </c>
      <c r="W42" s="52" t="s">
        <v>157</v>
      </c>
      <c r="X42" s="52">
        <v>0</v>
      </c>
      <c r="Y42" s="52" t="s">
        <v>157</v>
      </c>
      <c r="Z42" s="13"/>
    </row>
    <row r="43" spans="1:26" s="7" customFormat="1" ht="24" customHeight="1">
      <c r="A43" s="79" t="s">
        <v>85</v>
      </c>
      <c r="B43" s="81">
        <v>390</v>
      </c>
      <c r="C43" s="81">
        <v>944</v>
      </c>
      <c r="D43" s="72">
        <f t="shared" si="0"/>
        <v>2.4205128205128204</v>
      </c>
      <c r="E43" s="93">
        <v>60</v>
      </c>
      <c r="F43" s="93">
        <v>302</v>
      </c>
      <c r="G43" s="93">
        <v>226</v>
      </c>
      <c r="H43" s="93"/>
      <c r="I43" s="93">
        <v>10</v>
      </c>
      <c r="J43" s="93">
        <v>90</v>
      </c>
      <c r="K43" s="93"/>
      <c r="L43" s="93"/>
      <c r="M43" s="93"/>
      <c r="N43" s="93">
        <v>137</v>
      </c>
      <c r="O43" s="93"/>
      <c r="P43" s="93"/>
      <c r="Q43" s="93">
        <v>89</v>
      </c>
      <c r="R43" s="93">
        <v>30</v>
      </c>
      <c r="S43" s="93"/>
      <c r="T43" s="93"/>
      <c r="U43" s="93"/>
      <c r="V43" s="93"/>
      <c r="W43" s="93"/>
      <c r="X43" s="93"/>
      <c r="Y43" s="93"/>
      <c r="Z43" s="13"/>
    </row>
    <row r="44" spans="1:26" s="7" customFormat="1" ht="27.75" customHeight="1">
      <c r="A44" s="79" t="s">
        <v>83</v>
      </c>
      <c r="B44" s="81">
        <v>380</v>
      </c>
      <c r="C44" s="81">
        <v>1119</v>
      </c>
      <c r="D44" s="72">
        <f t="shared" si="0"/>
        <v>2.944736842105263</v>
      </c>
      <c r="E44" s="87">
        <v>140</v>
      </c>
      <c r="F44" s="87">
        <v>498</v>
      </c>
      <c r="G44" s="87">
        <v>205</v>
      </c>
      <c r="H44" s="87"/>
      <c r="I44" s="87">
        <v>30</v>
      </c>
      <c r="J44" s="87">
        <v>130</v>
      </c>
      <c r="K44" s="87">
        <v>18</v>
      </c>
      <c r="L44" s="87">
        <v>30</v>
      </c>
      <c r="M44" s="87"/>
      <c r="N44" s="87">
        <v>42</v>
      </c>
      <c r="O44" s="87"/>
      <c r="P44" s="87"/>
      <c r="Q44" s="87"/>
      <c r="R44" s="87">
        <v>26</v>
      </c>
      <c r="S44" s="87"/>
      <c r="T44" s="87"/>
      <c r="U44" s="87"/>
      <c r="V44" s="87"/>
      <c r="W44" s="87"/>
      <c r="X44" s="87"/>
      <c r="Y44" s="87"/>
      <c r="Z44" s="13"/>
    </row>
    <row r="45" spans="1:26" s="7" customFormat="1" ht="0.75" customHeight="1" hidden="1">
      <c r="A45" s="79" t="s">
        <v>86</v>
      </c>
      <c r="B45" s="81"/>
      <c r="C45" s="81">
        <f>SUM(E45:Y45)</f>
        <v>0</v>
      </c>
      <c r="D45" s="72" t="e">
        <f t="shared" si="0"/>
        <v>#DIV/0!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3"/>
    </row>
    <row r="46" spans="1:26" s="7" customFormat="1" ht="29.25" customHeight="1">
      <c r="A46" s="79" t="s">
        <v>87</v>
      </c>
      <c r="B46" s="81">
        <v>10</v>
      </c>
      <c r="C46" s="81">
        <f>SUM(E46:Y46)</f>
        <v>100</v>
      </c>
      <c r="D46" s="72">
        <f t="shared" si="0"/>
        <v>10</v>
      </c>
      <c r="E46" s="87"/>
      <c r="F46" s="87">
        <v>100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13"/>
    </row>
    <row r="47" spans="1:26" s="7" customFormat="1" ht="29.25" customHeight="1" outlineLevel="1">
      <c r="A47" s="78" t="s">
        <v>29</v>
      </c>
      <c r="B47" s="81"/>
      <c r="C47" s="81">
        <f>SUM(E47:Y47)</f>
        <v>0</v>
      </c>
      <c r="D47" s="72" t="e">
        <f t="shared" si="0"/>
        <v>#DIV/0!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13"/>
    </row>
    <row r="48" spans="1:26" s="7" customFormat="1" ht="29.25" customHeight="1" outlineLevel="1">
      <c r="A48" s="94" t="s">
        <v>95</v>
      </c>
      <c r="B48" s="72"/>
      <c r="C48" s="72"/>
      <c r="D48" s="72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13"/>
    </row>
    <row r="49" spans="1:26" s="7" customFormat="1" ht="29.25" customHeight="1" outlineLevel="1">
      <c r="A49" s="96" t="s">
        <v>94</v>
      </c>
      <c r="B49" s="81"/>
      <c r="C49" s="81">
        <f>SUM(E49:Y49)</f>
        <v>0</v>
      </c>
      <c r="D49" s="72" t="e">
        <f t="shared" si="0"/>
        <v>#DIV/0!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3"/>
    </row>
    <row r="50" spans="1:26" s="7" customFormat="1" ht="29.25" customHeight="1" outlineLevel="1">
      <c r="A50" s="97" t="s">
        <v>162</v>
      </c>
      <c r="B50" s="81"/>
      <c r="C50" s="81">
        <f>SUM(E50:Y50)</f>
        <v>0</v>
      </c>
      <c r="D50" s="72" t="e">
        <f t="shared" si="0"/>
        <v>#DIV/0!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3"/>
    </row>
    <row r="51" spans="1:26" s="7" customFormat="1" ht="29.25" customHeight="1" outlineLevel="1">
      <c r="A51" s="78" t="s">
        <v>30</v>
      </c>
      <c r="B51" s="81"/>
      <c r="C51" s="81">
        <f>SUM(E51:Y51)</f>
        <v>0</v>
      </c>
      <c r="D51" s="72" t="e">
        <f t="shared" si="0"/>
        <v>#DIV/0!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3"/>
    </row>
    <row r="52" spans="1:26" s="7" customFormat="1" ht="29.25" customHeight="1">
      <c r="A52" s="73" t="s">
        <v>18</v>
      </c>
      <c r="B52" s="81">
        <v>14</v>
      </c>
      <c r="C52" s="81">
        <v>13</v>
      </c>
      <c r="D52" s="72">
        <f t="shared" si="0"/>
        <v>0.9285714285714286</v>
      </c>
      <c r="E52" s="93" t="s">
        <v>157</v>
      </c>
      <c r="F52" s="93" t="s">
        <v>157</v>
      </c>
      <c r="G52" s="93" t="s">
        <v>157</v>
      </c>
      <c r="H52" s="93" t="s">
        <v>157</v>
      </c>
      <c r="I52" s="93" t="s">
        <v>157</v>
      </c>
      <c r="J52" s="93" t="s">
        <v>157</v>
      </c>
      <c r="K52" s="93" t="s">
        <v>157</v>
      </c>
      <c r="L52" s="93" t="s">
        <v>157</v>
      </c>
      <c r="M52" s="93" t="s">
        <v>157</v>
      </c>
      <c r="N52" s="93" t="s">
        <v>157</v>
      </c>
      <c r="O52" s="93" t="s">
        <v>157</v>
      </c>
      <c r="P52" s="93" t="s">
        <v>157</v>
      </c>
      <c r="Q52" s="93">
        <v>5</v>
      </c>
      <c r="R52" s="93" t="s">
        <v>157</v>
      </c>
      <c r="S52" s="93">
        <v>5</v>
      </c>
      <c r="T52" s="93" t="s">
        <v>157</v>
      </c>
      <c r="U52" s="93">
        <v>3</v>
      </c>
      <c r="V52" s="93" t="s">
        <v>157</v>
      </c>
      <c r="W52" s="93" t="s">
        <v>157</v>
      </c>
      <c r="X52" s="93"/>
      <c r="Y52" s="93"/>
      <c r="Z52" s="12"/>
    </row>
    <row r="53" spans="1:26" s="7" customFormat="1" ht="29.25" customHeight="1">
      <c r="A53" s="73" t="s">
        <v>19</v>
      </c>
      <c r="B53" s="81">
        <v>0</v>
      </c>
      <c r="C53" s="87">
        <v>0</v>
      </c>
      <c r="D53" s="72" t="e">
        <f t="shared" si="0"/>
        <v>#DIV/0!</v>
      </c>
      <c r="E53" s="93" t="s">
        <v>157</v>
      </c>
      <c r="F53" s="93" t="s">
        <v>157</v>
      </c>
      <c r="G53" s="93" t="s">
        <v>157</v>
      </c>
      <c r="H53" s="93" t="s">
        <v>157</v>
      </c>
      <c r="I53" s="93" t="s">
        <v>157</v>
      </c>
      <c r="J53" s="93" t="s">
        <v>157</v>
      </c>
      <c r="K53" s="93" t="s">
        <v>157</v>
      </c>
      <c r="L53" s="93" t="s">
        <v>157</v>
      </c>
      <c r="M53" s="93" t="s">
        <v>157</v>
      </c>
      <c r="N53" s="93" t="s">
        <v>157</v>
      </c>
      <c r="O53" s="93" t="s">
        <v>157</v>
      </c>
      <c r="P53" s="93" t="s">
        <v>157</v>
      </c>
      <c r="Q53" s="93"/>
      <c r="R53" s="93" t="s">
        <v>157</v>
      </c>
      <c r="S53" s="93"/>
      <c r="T53" s="93" t="s">
        <v>157</v>
      </c>
      <c r="U53" s="93"/>
      <c r="V53" s="93" t="s">
        <v>157</v>
      </c>
      <c r="W53" s="93" t="s">
        <v>157</v>
      </c>
      <c r="X53" s="93"/>
      <c r="Y53" s="93"/>
      <c r="Z53" s="12"/>
    </row>
    <row r="54" spans="1:26" s="7" customFormat="1" ht="29.25" customHeight="1">
      <c r="A54" s="79" t="s">
        <v>1</v>
      </c>
      <c r="B54" s="52">
        <f>B53/B52</f>
        <v>0</v>
      </c>
      <c r="C54" s="52">
        <f>C53/C52</f>
        <v>0</v>
      </c>
      <c r="D54" s="52"/>
      <c r="E54" s="52" t="s">
        <v>157</v>
      </c>
      <c r="F54" s="52" t="s">
        <v>157</v>
      </c>
      <c r="G54" s="52" t="s">
        <v>157</v>
      </c>
      <c r="H54" s="52" t="s">
        <v>157</v>
      </c>
      <c r="I54" s="52" t="s">
        <v>157</v>
      </c>
      <c r="J54" s="52" t="s">
        <v>157</v>
      </c>
      <c r="K54" s="52" t="s">
        <v>157</v>
      </c>
      <c r="L54" s="52" t="s">
        <v>157</v>
      </c>
      <c r="M54" s="52" t="s">
        <v>157</v>
      </c>
      <c r="N54" s="52" t="s">
        <v>157</v>
      </c>
      <c r="O54" s="52" t="s">
        <v>157</v>
      </c>
      <c r="P54" s="52" t="s">
        <v>157</v>
      </c>
      <c r="Q54" s="52">
        <f>Q53/Q52</f>
        <v>0</v>
      </c>
      <c r="R54" s="52" t="s">
        <v>157</v>
      </c>
      <c r="S54" s="52">
        <f>S53/S52</f>
        <v>0</v>
      </c>
      <c r="T54" s="52" t="s">
        <v>157</v>
      </c>
      <c r="U54" s="52">
        <f>U53/U52</f>
        <v>0</v>
      </c>
      <c r="V54" s="52" t="s">
        <v>157</v>
      </c>
      <c r="W54" s="52" t="s">
        <v>157</v>
      </c>
      <c r="X54" s="52" t="s">
        <v>157</v>
      </c>
      <c r="Y54" s="52" t="s">
        <v>157</v>
      </c>
      <c r="Z54" s="13"/>
    </row>
    <row r="55" spans="1:26" s="7" customFormat="1" ht="29.25" customHeight="1" outlineLevel="1">
      <c r="A55" s="78" t="s">
        <v>35</v>
      </c>
      <c r="B55" s="81"/>
      <c r="C55" s="81">
        <f>SUM(E55:Y55)</f>
        <v>0</v>
      </c>
      <c r="D55" s="7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13"/>
    </row>
    <row r="56" spans="1:26" s="7" customFormat="1" ht="29.25" customHeight="1">
      <c r="A56" s="73" t="s">
        <v>21</v>
      </c>
      <c r="B56" s="81"/>
      <c r="C56" s="81">
        <v>12</v>
      </c>
      <c r="D56" s="72" t="e">
        <f>C56/B56</f>
        <v>#DIV/0!</v>
      </c>
      <c r="E56" s="93" t="s">
        <v>157</v>
      </c>
      <c r="F56" s="93" t="s">
        <v>157</v>
      </c>
      <c r="G56" s="93" t="s">
        <v>157</v>
      </c>
      <c r="H56" s="93" t="s">
        <v>157</v>
      </c>
      <c r="I56" s="93" t="s">
        <v>157</v>
      </c>
      <c r="J56" s="93" t="s">
        <v>157</v>
      </c>
      <c r="K56" s="93" t="s">
        <v>157</v>
      </c>
      <c r="L56" s="93" t="s">
        <v>157</v>
      </c>
      <c r="M56" s="93" t="s">
        <v>157</v>
      </c>
      <c r="N56" s="93" t="s">
        <v>157</v>
      </c>
      <c r="O56" s="93" t="s">
        <v>157</v>
      </c>
      <c r="P56" s="93" t="s">
        <v>157</v>
      </c>
      <c r="Q56" s="93" t="s">
        <v>157</v>
      </c>
      <c r="R56" s="93" t="s">
        <v>157</v>
      </c>
      <c r="S56" s="93">
        <v>12</v>
      </c>
      <c r="T56" s="93" t="s">
        <v>157</v>
      </c>
      <c r="U56" s="93" t="s">
        <v>157</v>
      </c>
      <c r="V56" s="93" t="s">
        <v>157</v>
      </c>
      <c r="W56" s="93" t="s">
        <v>157</v>
      </c>
      <c r="X56" s="93"/>
      <c r="Y56" s="93"/>
      <c r="Z56" s="12"/>
    </row>
    <row r="57" spans="1:26" s="7" customFormat="1" ht="29.25" customHeight="1">
      <c r="A57" s="73" t="s">
        <v>22</v>
      </c>
      <c r="B57" s="81">
        <v>1</v>
      </c>
      <c r="C57" s="81">
        <f>SUM(E57:Y57)</f>
        <v>0</v>
      </c>
      <c r="D57" s="72">
        <f>C57/B57</f>
        <v>0</v>
      </c>
      <c r="E57" s="93" t="s">
        <v>157</v>
      </c>
      <c r="F57" s="93" t="s">
        <v>157</v>
      </c>
      <c r="G57" s="93" t="s">
        <v>157</v>
      </c>
      <c r="H57" s="93" t="s">
        <v>157</v>
      </c>
      <c r="I57" s="93" t="s">
        <v>157</v>
      </c>
      <c r="J57" s="93" t="s">
        <v>157</v>
      </c>
      <c r="K57" s="93" t="s">
        <v>157</v>
      </c>
      <c r="L57" s="93" t="s">
        <v>157</v>
      </c>
      <c r="M57" s="93" t="s">
        <v>157</v>
      </c>
      <c r="N57" s="93" t="s">
        <v>157</v>
      </c>
      <c r="O57" s="93" t="s">
        <v>157</v>
      </c>
      <c r="P57" s="93" t="s">
        <v>157</v>
      </c>
      <c r="Q57" s="93" t="s">
        <v>157</v>
      </c>
      <c r="R57" s="93" t="s">
        <v>157</v>
      </c>
      <c r="S57" s="93"/>
      <c r="T57" s="93" t="s">
        <v>157</v>
      </c>
      <c r="U57" s="93" t="s">
        <v>157</v>
      </c>
      <c r="V57" s="93" t="s">
        <v>157</v>
      </c>
      <c r="W57" s="93" t="s">
        <v>157</v>
      </c>
      <c r="X57" s="93"/>
      <c r="Y57" s="93"/>
      <c r="Z57" s="12"/>
    </row>
    <row r="58" spans="1:26" s="7" customFormat="1" ht="29.25" customHeight="1">
      <c r="A58" s="79" t="s">
        <v>1</v>
      </c>
      <c r="B58" s="52"/>
      <c r="C58" s="52">
        <f>C57/C56</f>
        <v>0</v>
      </c>
      <c r="D58" s="72"/>
      <c r="E58" s="52" t="s">
        <v>157</v>
      </c>
      <c r="F58" s="52" t="s">
        <v>157</v>
      </c>
      <c r="G58" s="52" t="s">
        <v>157</v>
      </c>
      <c r="H58" s="52" t="s">
        <v>157</v>
      </c>
      <c r="I58" s="52" t="s">
        <v>157</v>
      </c>
      <c r="J58" s="52" t="s">
        <v>157</v>
      </c>
      <c r="K58" s="52" t="s">
        <v>157</v>
      </c>
      <c r="L58" s="52" t="s">
        <v>157</v>
      </c>
      <c r="M58" s="52" t="s">
        <v>157</v>
      </c>
      <c r="N58" s="52" t="s">
        <v>157</v>
      </c>
      <c r="O58" s="52" t="s">
        <v>157</v>
      </c>
      <c r="P58" s="52" t="s">
        <v>157</v>
      </c>
      <c r="Q58" s="52" t="s">
        <v>157</v>
      </c>
      <c r="R58" s="52" t="s">
        <v>157</v>
      </c>
      <c r="S58" s="52">
        <v>0</v>
      </c>
      <c r="T58" s="52" t="s">
        <v>157</v>
      </c>
      <c r="U58" s="52" t="s">
        <v>157</v>
      </c>
      <c r="V58" s="52" t="s">
        <v>157</v>
      </c>
      <c r="W58" s="52" t="s">
        <v>157</v>
      </c>
      <c r="X58" s="52" t="s">
        <v>157</v>
      </c>
      <c r="Y58" s="52" t="s">
        <v>157</v>
      </c>
      <c r="Z58" s="13"/>
    </row>
    <row r="59" spans="1:26" s="7" customFormat="1" ht="29.25" customHeight="1">
      <c r="A59" s="79" t="s">
        <v>20</v>
      </c>
      <c r="B59" s="81"/>
      <c r="C59" s="81">
        <f>SUM(E59:Y59)</f>
        <v>0</v>
      </c>
      <c r="D59" s="72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12"/>
    </row>
    <row r="60" spans="1:26" s="7" customFormat="1" ht="29.25" customHeight="1" hidden="1" outlineLevel="1">
      <c r="A60" s="78" t="s">
        <v>33</v>
      </c>
      <c r="B60" s="81"/>
      <c r="C60" s="81">
        <f>SUM(E60:Y60)</f>
        <v>0</v>
      </c>
      <c r="D60" s="72" t="e">
        <f>C60/B60</f>
        <v>#DIV/0!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13"/>
    </row>
    <row r="61" spans="1:26" s="7" customFormat="1" ht="29.25" customHeight="1" hidden="1" outlineLevel="1">
      <c r="A61" s="78" t="s">
        <v>34</v>
      </c>
      <c r="B61" s="81"/>
      <c r="C61" s="81">
        <f>SUM(E61:Y61)</f>
        <v>0</v>
      </c>
      <c r="D61" s="72" t="e">
        <f>C61/B61</f>
        <v>#DIV/0!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13"/>
    </row>
    <row r="62" spans="1:26" s="7" customFormat="1" ht="29.25" customHeight="1" collapsed="1">
      <c r="A62" s="79" t="s">
        <v>23</v>
      </c>
      <c r="B62" s="81"/>
      <c r="C62" s="81">
        <v>20</v>
      </c>
      <c r="D62" s="72" t="e">
        <f>C62/B62</f>
        <v>#DIV/0!</v>
      </c>
      <c r="E62" s="98"/>
      <c r="F62" s="98">
        <v>20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13"/>
    </row>
    <row r="63" spans="1:26" s="7" customFormat="1" ht="29.25" customHeight="1">
      <c r="A63" s="79" t="s">
        <v>24</v>
      </c>
      <c r="B63" s="81"/>
      <c r="C63" s="81">
        <f aca="true" t="shared" si="9" ref="C63:C70">SUM(E63:Y63)</f>
        <v>60</v>
      </c>
      <c r="D63" s="72" t="e">
        <f>C63/B63</f>
        <v>#DIV/0!</v>
      </c>
      <c r="E63" s="98"/>
      <c r="F63" s="98"/>
      <c r="G63" s="98">
        <v>60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13"/>
    </row>
    <row r="64" spans="1:26" s="7" customFormat="1" ht="29.25" customHeight="1">
      <c r="A64" s="79" t="s">
        <v>25</v>
      </c>
      <c r="B64" s="81"/>
      <c r="C64" s="81">
        <v>28</v>
      </c>
      <c r="D64" s="72" t="e">
        <f>C64/B64</f>
        <v>#DIV/0!</v>
      </c>
      <c r="E64" s="98"/>
      <c r="F64" s="98"/>
      <c r="G64" s="98">
        <v>28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13"/>
    </row>
    <row r="65" spans="1:26" s="7" customFormat="1" ht="29.25" customHeight="1">
      <c r="A65" s="79" t="s">
        <v>130</v>
      </c>
      <c r="B65" s="81"/>
      <c r="C65" s="81">
        <f t="shared" si="9"/>
        <v>0</v>
      </c>
      <c r="D65" s="72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13"/>
    </row>
    <row r="66" spans="1:26" s="7" customFormat="1" ht="29.25" customHeight="1">
      <c r="A66" s="79" t="s">
        <v>135</v>
      </c>
      <c r="B66" s="81"/>
      <c r="C66" s="81"/>
      <c r="D66" s="72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13"/>
    </row>
    <row r="67" spans="1:26" s="7" customFormat="1" ht="29.25" customHeight="1">
      <c r="A67" s="79" t="s">
        <v>92</v>
      </c>
      <c r="B67" s="81"/>
      <c r="C67" s="81">
        <f t="shared" si="9"/>
        <v>0</v>
      </c>
      <c r="D67" s="72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13"/>
    </row>
    <row r="68" spans="1:26" s="7" customFormat="1" ht="29.25" customHeight="1">
      <c r="A68" s="79" t="s">
        <v>28</v>
      </c>
      <c r="B68" s="81"/>
      <c r="C68" s="81">
        <f t="shared" si="9"/>
        <v>0</v>
      </c>
      <c r="D68" s="72" t="e">
        <f>C68/B68</f>
        <v>#DIV/0!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13"/>
    </row>
    <row r="69" spans="1:26" s="7" customFormat="1" ht="29.25" customHeight="1">
      <c r="A69" s="79" t="s">
        <v>26</v>
      </c>
      <c r="B69" s="81"/>
      <c r="C69" s="81">
        <f t="shared" si="9"/>
        <v>6</v>
      </c>
      <c r="D69" s="72" t="e">
        <f>C69/B69</f>
        <v>#DIV/0!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>
        <v>6</v>
      </c>
      <c r="U69" s="98"/>
      <c r="V69" s="98"/>
      <c r="W69" s="98"/>
      <c r="X69" s="98"/>
      <c r="Y69" s="98"/>
      <c r="Z69" s="13"/>
    </row>
    <row r="70" spans="1:25" ht="26.25" customHeight="1" hidden="1">
      <c r="A70" s="73" t="s">
        <v>31</v>
      </c>
      <c r="B70" s="81"/>
      <c r="C70" s="81">
        <f t="shared" si="9"/>
        <v>0</v>
      </c>
      <c r="D70" s="72" t="e">
        <f>C70/B70</f>
        <v>#DIV/0!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spans="1:25" ht="28.5" customHeight="1">
      <c r="A71" s="73" t="s">
        <v>32</v>
      </c>
      <c r="B71" s="81"/>
      <c r="C71" s="81">
        <v>4</v>
      </c>
      <c r="D71" s="72" t="e">
        <f>C71/B71</f>
        <v>#DIV/0!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4</v>
      </c>
      <c r="U71" s="98"/>
      <c r="V71" s="98"/>
      <c r="W71" s="98"/>
      <c r="X71" s="98"/>
      <c r="Y71" s="98"/>
    </row>
    <row r="72" spans="1:25" ht="31.5" customHeight="1">
      <c r="A72" s="74" t="s">
        <v>1</v>
      </c>
      <c r="B72" s="52"/>
      <c r="C72" s="52" t="s">
        <v>158</v>
      </c>
      <c r="D72" s="7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ht="22.5" customHeight="1" hidden="1">
      <c r="A73" s="23"/>
      <c r="B73" s="34"/>
      <c r="C73" s="30"/>
      <c r="D73" s="21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s="8" customFormat="1" ht="29.25" customHeight="1" hidden="1">
      <c r="A74" s="22" t="s">
        <v>47</v>
      </c>
      <c r="B74" s="26"/>
      <c r="C74" s="29">
        <f aca="true" t="shared" si="10" ref="C74:C80">SUM(E74:Y74)</f>
        <v>0</v>
      </c>
      <c r="D74" s="21" t="e">
        <f>C74/B74</f>
        <v>#DIV/0!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s="8" customFormat="1" ht="24.75" customHeight="1" hidden="1">
      <c r="A75" s="22" t="s">
        <v>76</v>
      </c>
      <c r="B75" s="26"/>
      <c r="C75" s="29">
        <f t="shared" si="10"/>
        <v>0</v>
      </c>
      <c r="D75" s="21" t="e">
        <f aca="true" t="shared" si="11" ref="D75:D138">C75/B75</f>
        <v>#DIV/0!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s="8" customFormat="1" ht="22.5" customHeight="1" hidden="1">
      <c r="A76" s="22" t="s">
        <v>74</v>
      </c>
      <c r="B76" s="26"/>
      <c r="C76" s="29">
        <f t="shared" si="10"/>
        <v>0</v>
      </c>
      <c r="D76" s="21" t="e">
        <f t="shared" si="11"/>
        <v>#DIV/0!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s="8" customFormat="1" ht="45" customHeight="1" hidden="1">
      <c r="A77" s="22" t="s">
        <v>77</v>
      </c>
      <c r="B77" s="26"/>
      <c r="C77" s="29">
        <f t="shared" si="10"/>
        <v>0</v>
      </c>
      <c r="D77" s="21" t="e">
        <f t="shared" si="11"/>
        <v>#DIV/0!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s="8" customFormat="1" ht="22.5" customHeight="1" hidden="1">
      <c r="A78" s="22" t="s">
        <v>78</v>
      </c>
      <c r="B78" s="26"/>
      <c r="C78" s="29">
        <f t="shared" si="10"/>
        <v>0</v>
      </c>
      <c r="D78" s="21" t="e">
        <f t="shared" si="11"/>
        <v>#DIV/0!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s="8" customFormat="1" ht="28.5" customHeight="1" hidden="1">
      <c r="A79" s="22" t="s">
        <v>73</v>
      </c>
      <c r="B79" s="26"/>
      <c r="C79" s="28">
        <f t="shared" si="10"/>
        <v>0</v>
      </c>
      <c r="D79" s="21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s="8" customFormat="1" ht="43.5" customHeight="1" hidden="1">
      <c r="A80" s="22" t="s">
        <v>48</v>
      </c>
      <c r="B80" s="26"/>
      <c r="C80" s="28">
        <f t="shared" si="10"/>
        <v>0</v>
      </c>
      <c r="D80" s="21" t="e">
        <f t="shared" si="11"/>
        <v>#DIV/0!</v>
      </c>
      <c r="E80" s="27"/>
      <c r="F80" s="27"/>
      <c r="G80" s="35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s="8" customFormat="1" ht="22.5" customHeight="1" hidden="1">
      <c r="A81" s="23" t="s">
        <v>103</v>
      </c>
      <c r="B81" s="30"/>
      <c r="C81" s="30"/>
      <c r="D81" s="21" t="e">
        <f t="shared" si="11"/>
        <v>#DIV/0!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 s="8" customFormat="1" ht="24" customHeight="1" hidden="1">
      <c r="A82" s="22" t="s">
        <v>49</v>
      </c>
      <c r="B82" s="26"/>
      <c r="C82" s="28">
        <f>SUM(E82:Y82)</f>
        <v>0</v>
      </c>
      <c r="D82" s="21" t="e">
        <f t="shared" si="11"/>
        <v>#DIV/0!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s="8" customFormat="1" ht="22.5" customHeight="1" hidden="1">
      <c r="A83" s="22" t="s">
        <v>50</v>
      </c>
      <c r="B83" s="26"/>
      <c r="C83" s="28">
        <f>SUM(E83:Y83)</f>
        <v>0</v>
      </c>
      <c r="D83" s="21" t="e">
        <f t="shared" si="11"/>
        <v>#DIV/0!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s="8" customFormat="1" ht="22.5" customHeight="1" hidden="1">
      <c r="A84" s="22" t="s">
        <v>51</v>
      </c>
      <c r="B84" s="26"/>
      <c r="C84" s="28">
        <f>SUM(E84:Y84)</f>
        <v>0</v>
      </c>
      <c r="D84" s="21" t="e">
        <f t="shared" si="11"/>
        <v>#DIV/0!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s="9" customFormat="1" ht="22.5" customHeight="1" hidden="1">
      <c r="A85" s="23" t="s">
        <v>75</v>
      </c>
      <c r="B85" s="28"/>
      <c r="C85" s="28">
        <f>SUM(E85:Y85)</f>
        <v>0</v>
      </c>
      <c r="D85" s="21" t="e">
        <f t="shared" si="11"/>
        <v>#DIV/0!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s="8" customFormat="1" ht="26.25" customHeight="1" hidden="1">
      <c r="A86" s="22" t="s">
        <v>52</v>
      </c>
      <c r="B86" s="26"/>
      <c r="C86" s="28">
        <f>SUM(E86:Y86)</f>
        <v>0</v>
      </c>
      <c r="D86" s="21" t="e">
        <f t="shared" si="11"/>
        <v>#DIV/0!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s="8" customFormat="1" ht="24.75" customHeight="1" hidden="1">
      <c r="A87" s="23" t="s">
        <v>103</v>
      </c>
      <c r="B87" s="30"/>
      <c r="C87" s="30"/>
      <c r="D87" s="21" t="e">
        <f t="shared" si="11"/>
        <v>#DIV/0!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s="8" customFormat="1" ht="22.5" customHeight="1" hidden="1">
      <c r="A88" s="22" t="s">
        <v>49</v>
      </c>
      <c r="B88" s="26"/>
      <c r="C88" s="28">
        <f>SUM(E88:Y88)</f>
        <v>0</v>
      </c>
      <c r="D88" s="21" t="e">
        <f t="shared" si="11"/>
        <v>#DIV/0!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25" s="8" customFormat="1" ht="22.5" customHeight="1" hidden="1">
      <c r="A89" s="22" t="s">
        <v>50</v>
      </c>
      <c r="B89" s="26"/>
      <c r="C89" s="28">
        <f>SUM(E89:Y89)</f>
        <v>0</v>
      </c>
      <c r="D89" s="21" t="e">
        <f t="shared" si="11"/>
        <v>#DIV/0!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s="8" customFormat="1" ht="25.5" customHeight="1" hidden="1">
      <c r="A90" s="22" t="s">
        <v>51</v>
      </c>
      <c r="B90" s="26"/>
      <c r="C90" s="28">
        <f>SUM(E90:Y90)</f>
        <v>0</v>
      </c>
      <c r="D90" s="21" t="e">
        <f t="shared" si="11"/>
        <v>#DIV/0!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5" s="8" customFormat="1" ht="28.5" customHeight="1" hidden="1">
      <c r="A91" s="22" t="s">
        <v>53</v>
      </c>
      <c r="B91" s="26"/>
      <c r="C91" s="28">
        <f>SUM(E91:Y91)</f>
        <v>0</v>
      </c>
      <c r="D91" s="21" t="e">
        <f t="shared" si="11"/>
        <v>#DIV/0!</v>
      </c>
      <c r="E91" s="33"/>
      <c r="F91" s="33"/>
      <c r="G91" s="37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 spans="1:25" s="8" customFormat="1" ht="27" customHeight="1" hidden="1">
      <c r="A92" s="22" t="s">
        <v>49</v>
      </c>
      <c r="B92" s="26"/>
      <c r="C92" s="28">
        <f aca="true" t="shared" si="12" ref="C92:C102">SUM(E92:Y92)</f>
        <v>0</v>
      </c>
      <c r="D92" s="21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 spans="1:25" s="8" customFormat="1" ht="27" customHeight="1" hidden="1">
      <c r="A93" s="22" t="s">
        <v>50</v>
      </c>
      <c r="B93" s="26"/>
      <c r="C93" s="28">
        <f t="shared" si="12"/>
        <v>0</v>
      </c>
      <c r="D93" s="21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 spans="1:25" s="8" customFormat="1" ht="27" customHeight="1" hidden="1">
      <c r="A94" s="22" t="s">
        <v>51</v>
      </c>
      <c r="B94" s="26"/>
      <c r="C94" s="28"/>
      <c r="D94" s="21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</row>
    <row r="95" spans="1:25" s="8" customFormat="1" ht="27" customHeight="1" hidden="1">
      <c r="A95" s="22" t="s">
        <v>60</v>
      </c>
      <c r="B95" s="38"/>
      <c r="C95" s="28" t="e">
        <f t="shared" si="12"/>
        <v>#DIV/0!</v>
      </c>
      <c r="D95" s="38" t="e">
        <f aca="true" t="shared" si="13" ref="D95:Y95">D91/D86*10</f>
        <v>#DIV/0!</v>
      </c>
      <c r="E95" s="38" t="e">
        <f t="shared" si="13"/>
        <v>#DIV/0!</v>
      </c>
      <c r="F95" s="38" t="e">
        <f t="shared" si="13"/>
        <v>#DIV/0!</v>
      </c>
      <c r="G95" s="38" t="e">
        <f t="shared" si="13"/>
        <v>#DIV/0!</v>
      </c>
      <c r="H95" s="38" t="e">
        <f t="shared" si="13"/>
        <v>#DIV/0!</v>
      </c>
      <c r="I95" s="38" t="e">
        <f t="shared" si="13"/>
        <v>#DIV/0!</v>
      </c>
      <c r="J95" s="38" t="e">
        <f t="shared" si="13"/>
        <v>#DIV/0!</v>
      </c>
      <c r="K95" s="38" t="e">
        <f t="shared" si="13"/>
        <v>#DIV/0!</v>
      </c>
      <c r="L95" s="38" t="e">
        <f t="shared" si="13"/>
        <v>#DIV/0!</v>
      </c>
      <c r="M95" s="38" t="e">
        <f t="shared" si="13"/>
        <v>#DIV/0!</v>
      </c>
      <c r="N95" s="38" t="e">
        <f t="shared" si="13"/>
        <v>#DIV/0!</v>
      </c>
      <c r="O95" s="38" t="e">
        <f t="shared" si="13"/>
        <v>#DIV/0!</v>
      </c>
      <c r="P95" s="38" t="e">
        <f t="shared" si="13"/>
        <v>#DIV/0!</v>
      </c>
      <c r="Q95" s="38" t="e">
        <f t="shared" si="13"/>
        <v>#DIV/0!</v>
      </c>
      <c r="R95" s="38" t="e">
        <f t="shared" si="13"/>
        <v>#DIV/0!</v>
      </c>
      <c r="S95" s="38" t="e">
        <f t="shared" si="13"/>
        <v>#DIV/0!</v>
      </c>
      <c r="T95" s="38" t="e">
        <f t="shared" si="13"/>
        <v>#DIV/0!</v>
      </c>
      <c r="U95" s="38" t="e">
        <f t="shared" si="13"/>
        <v>#DIV/0!</v>
      </c>
      <c r="V95" s="38" t="e">
        <f t="shared" si="13"/>
        <v>#DIV/0!</v>
      </c>
      <c r="W95" s="38" t="e">
        <f t="shared" si="13"/>
        <v>#DIV/0!</v>
      </c>
      <c r="X95" s="38" t="e">
        <f t="shared" si="13"/>
        <v>#DIV/0!</v>
      </c>
      <c r="Y95" s="38" t="e">
        <f t="shared" si="13"/>
        <v>#DIV/0!</v>
      </c>
    </row>
    <row r="96" spans="1:25" s="8" customFormat="1" ht="27" customHeight="1" hidden="1">
      <c r="A96" s="22" t="s">
        <v>56</v>
      </c>
      <c r="B96" s="38"/>
      <c r="C96" s="28">
        <f t="shared" si="12"/>
        <v>0</v>
      </c>
      <c r="D96" s="21" t="e">
        <f t="shared" si="11"/>
        <v>#DIV/0!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s="8" customFormat="1" ht="27" customHeight="1" hidden="1">
      <c r="A97" s="22" t="s">
        <v>54</v>
      </c>
      <c r="B97" s="38"/>
      <c r="C97" s="28">
        <f t="shared" si="12"/>
        <v>0</v>
      </c>
      <c r="D97" s="21" t="e">
        <f t="shared" si="11"/>
        <v>#DIV/0!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s="8" customFormat="1" ht="27" customHeight="1" hidden="1">
      <c r="A98" s="22" t="s">
        <v>55</v>
      </c>
      <c r="B98" s="38"/>
      <c r="C98" s="28">
        <f t="shared" si="12"/>
        <v>0</v>
      </c>
      <c r="D98" s="21" t="e">
        <f t="shared" si="11"/>
        <v>#DIV/0!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s="8" customFormat="1" ht="27" customHeight="1" hidden="1">
      <c r="A99" s="23" t="s">
        <v>57</v>
      </c>
      <c r="B99" s="28"/>
      <c r="C99" s="28">
        <f t="shared" si="12"/>
        <v>0</v>
      </c>
      <c r="D99" s="21" t="e">
        <f t="shared" si="11"/>
        <v>#DIV/0!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s="8" customFormat="1" ht="27" customHeight="1" hidden="1">
      <c r="A100" s="22" t="s">
        <v>72</v>
      </c>
      <c r="B100" s="28"/>
      <c r="C100" s="28">
        <f t="shared" si="12"/>
        <v>0</v>
      </c>
      <c r="D100" s="21" t="e">
        <f t="shared" si="11"/>
        <v>#DIV/0!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s="8" customFormat="1" ht="27" customHeight="1" hidden="1">
      <c r="A101" s="22" t="s">
        <v>105</v>
      </c>
      <c r="B101" s="38"/>
      <c r="C101" s="28">
        <f t="shared" si="12"/>
        <v>0</v>
      </c>
      <c r="D101" s="38" t="e">
        <f>(D86-#REF!)/D100/3</f>
        <v>#DIV/0!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s="8" customFormat="1" ht="27" customHeight="1" hidden="1">
      <c r="A102" s="22" t="s">
        <v>125</v>
      </c>
      <c r="B102" s="39"/>
      <c r="C102" s="28">
        <f t="shared" si="12"/>
        <v>0</v>
      </c>
      <c r="D102" s="21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s="8" customFormat="1" ht="27" customHeight="1" hidden="1" outlineLevel="1">
      <c r="A103" s="22" t="s">
        <v>126</v>
      </c>
      <c r="B103" s="29"/>
      <c r="C103" s="29"/>
      <c r="D103" s="21" t="e">
        <f t="shared" si="11"/>
        <v>#DIV/0!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s="8" customFormat="1" ht="27" customHeight="1" hidden="1" outlineLevel="1">
      <c r="A104" s="22" t="s">
        <v>61</v>
      </c>
      <c r="B104" s="26"/>
      <c r="C104" s="28">
        <f>SUM(E104:Y104)</f>
        <v>0</v>
      </c>
      <c r="D104" s="21" t="e">
        <f t="shared" si="11"/>
        <v>#DIV/0!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s="8" customFormat="1" ht="27" customHeight="1" hidden="1">
      <c r="A105" s="23" t="s">
        <v>1</v>
      </c>
      <c r="B105" s="30"/>
      <c r="C105" s="30" t="e">
        <f>C104/C103</f>
        <v>#DIV/0!</v>
      </c>
      <c r="D105" s="21" t="e">
        <f t="shared" si="11"/>
        <v>#DIV/0!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s="8" customFormat="1" ht="27" customHeight="1" hidden="1">
      <c r="A106" s="23" t="s">
        <v>106</v>
      </c>
      <c r="B106" s="41"/>
      <c r="C106" s="41">
        <f>C103-C104</f>
        <v>0</v>
      </c>
      <c r="D106" s="41" t="e">
        <f>D103-D104</f>
        <v>#DIV/0!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:25" s="8" customFormat="1" ht="27" customHeight="1" hidden="1">
      <c r="A107" s="22" t="s">
        <v>62</v>
      </c>
      <c r="B107" s="26"/>
      <c r="C107" s="28">
        <f>SUM(E107:Y107)</f>
        <v>0</v>
      </c>
      <c r="D107" s="21" t="e">
        <f t="shared" si="11"/>
        <v>#DIV/0!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8" customFormat="1" ht="27" customHeight="1" hidden="1">
      <c r="A108" s="22" t="s">
        <v>60</v>
      </c>
      <c r="B108" s="40"/>
      <c r="C108" s="40" t="e">
        <f>C107/C104*10</f>
        <v>#DIV/0!</v>
      </c>
      <c r="D108" s="21" t="e">
        <f t="shared" si="11"/>
        <v>#DIV/0!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:25" s="8" customFormat="1" ht="27" customHeight="1" hidden="1" outlineLevel="1">
      <c r="A109" s="22" t="s">
        <v>63</v>
      </c>
      <c r="B109" s="20"/>
      <c r="C109" s="29">
        <f>SUM(E109:Y109)</f>
        <v>0</v>
      </c>
      <c r="D109" s="21" t="e">
        <f t="shared" si="11"/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33"/>
      <c r="Y109" s="27"/>
    </row>
    <row r="110" spans="1:25" s="8" customFormat="1" ht="27" customHeight="1" hidden="1" outlineLevel="1">
      <c r="A110" s="22" t="s">
        <v>64</v>
      </c>
      <c r="B110" s="26"/>
      <c r="C110" s="28">
        <f>SUM(E110:Y110)</f>
        <v>0</v>
      </c>
      <c r="D110" s="21" t="e">
        <f t="shared" si="11"/>
        <v>#DIV/0!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:25" s="8" customFormat="1" ht="23.25" customHeight="1" hidden="1">
      <c r="A111" s="23" t="s">
        <v>1</v>
      </c>
      <c r="B111" s="30"/>
      <c r="C111" s="30" t="e">
        <f>C110/C109</f>
        <v>#DIV/0!</v>
      </c>
      <c r="D111" s="21" t="e">
        <f t="shared" si="11"/>
        <v>#DIV/0!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s="8" customFormat="1" ht="27" customHeight="1" hidden="1">
      <c r="A112" s="22" t="s">
        <v>65</v>
      </c>
      <c r="B112" s="26"/>
      <c r="C112" s="28">
        <f>SUM(E112:Y112)</f>
        <v>0</v>
      </c>
      <c r="D112" s="21" t="e">
        <f t="shared" si="11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7"/>
      <c r="P112" s="33"/>
      <c r="Q112" s="33"/>
      <c r="R112" s="33"/>
      <c r="S112" s="33"/>
      <c r="T112" s="33"/>
      <c r="U112" s="33"/>
      <c r="V112" s="33"/>
      <c r="W112" s="33"/>
      <c r="X112" s="33"/>
      <c r="Y112" s="33"/>
    </row>
    <row r="113" spans="1:25" s="8" customFormat="1" ht="28.5" customHeight="1" hidden="1">
      <c r="A113" s="22" t="s">
        <v>60</v>
      </c>
      <c r="B113" s="40"/>
      <c r="C113" s="40" t="e">
        <f>C112/C110*10</f>
        <v>#DIV/0!</v>
      </c>
      <c r="D113" s="21" t="e">
        <f t="shared" si="11"/>
        <v>#DIV/0!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s="8" customFormat="1" ht="27" customHeight="1" hidden="1" outlineLevel="1">
      <c r="A114" s="22" t="s">
        <v>67</v>
      </c>
      <c r="B114" s="20"/>
      <c r="C114" s="29">
        <f>SUM(E114:Y114)</f>
        <v>0</v>
      </c>
      <c r="D114" s="21" t="e">
        <f aca="true" t="shared" si="14" ref="D114:D124">C114/B114</f>
        <v>#DIV/0!</v>
      </c>
      <c r="E114" s="42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s="8" customFormat="1" ht="27" customHeight="1" hidden="1" outlineLevel="1">
      <c r="A115" s="22" t="s">
        <v>68</v>
      </c>
      <c r="B115" s="26"/>
      <c r="C115" s="28">
        <f>SUM(E115:Y115)</f>
        <v>0</v>
      </c>
      <c r="D115" s="21" t="e">
        <f t="shared" si="14"/>
        <v>#DIV/0!</v>
      </c>
      <c r="E115" s="4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</row>
    <row r="116" spans="1:25" s="8" customFormat="1" ht="27" customHeight="1" hidden="1">
      <c r="A116" s="23" t="s">
        <v>1</v>
      </c>
      <c r="B116" s="30"/>
      <c r="C116" s="30" t="e">
        <f>C115/C114</f>
        <v>#DIV/0!</v>
      </c>
      <c r="D116" s="21" t="e">
        <f t="shared" si="14"/>
        <v>#DIV/0!</v>
      </c>
      <c r="E116" s="43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s="8" customFormat="1" ht="27" customHeight="1" hidden="1">
      <c r="A117" s="22" t="s">
        <v>69</v>
      </c>
      <c r="B117" s="26"/>
      <c r="C117" s="28">
        <f>SUM(E117:Y117)</f>
        <v>0</v>
      </c>
      <c r="D117" s="21" t="e">
        <f t="shared" si="14"/>
        <v>#DIV/0!</v>
      </c>
      <c r="E117" s="4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 spans="1:25" s="8" customFormat="1" ht="27" customHeight="1" hidden="1">
      <c r="A118" s="22" t="s">
        <v>60</v>
      </c>
      <c r="B118" s="40"/>
      <c r="C118" s="40" t="e">
        <f>C117/C115*10</f>
        <v>#DIV/0!</v>
      </c>
      <c r="D118" s="21" t="e">
        <f t="shared" si="14"/>
        <v>#DIV/0!</v>
      </c>
      <c r="E118" s="43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3"/>
      <c r="W118" s="40"/>
      <c r="X118" s="43"/>
      <c r="Y118" s="43"/>
    </row>
    <row r="119" spans="1:25" s="8" customFormat="1" ht="27" customHeight="1" hidden="1">
      <c r="A119" s="23" t="s">
        <v>98</v>
      </c>
      <c r="B119" s="28"/>
      <c r="C119" s="28">
        <f>SUM(E119:Y119)</f>
        <v>0</v>
      </c>
      <c r="D119" s="21" t="e">
        <f t="shared" si="14"/>
        <v>#DIV/0!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25" s="8" customFormat="1" ht="27" customHeight="1" hidden="1">
      <c r="A120" s="22" t="s">
        <v>99</v>
      </c>
      <c r="B120" s="28"/>
      <c r="C120" s="28">
        <f>SUM(E120:Y120)</f>
        <v>0</v>
      </c>
      <c r="D120" s="21" t="e">
        <f t="shared" si="14"/>
        <v>#DIV/0!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s="8" customFormat="1" ht="27" customHeight="1" hidden="1">
      <c r="A121" s="22" t="s">
        <v>60</v>
      </c>
      <c r="B121" s="28"/>
      <c r="C121" s="28">
        <f>SUM(E121:Y121)</f>
        <v>0</v>
      </c>
      <c r="D121" s="21" t="e">
        <f t="shared" si="14"/>
        <v>#DIV/0!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s="8" customFormat="1" ht="27" customHeight="1" hidden="1" outlineLevel="1">
      <c r="A122" s="23" t="s">
        <v>58</v>
      </c>
      <c r="B122" s="28"/>
      <c r="C122" s="28">
        <f>SUM(E122:Y122)</f>
        <v>0</v>
      </c>
      <c r="D122" s="21" t="e">
        <f t="shared" si="14"/>
        <v>#DIV/0!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1:25" s="8" customFormat="1" ht="27" customHeight="1" hidden="1" outlineLevel="1">
      <c r="A123" s="22" t="s">
        <v>59</v>
      </c>
      <c r="B123" s="28"/>
      <c r="C123" s="28">
        <f>SUM(E123:Y123)</f>
        <v>0</v>
      </c>
      <c r="D123" s="21" t="e">
        <f t="shared" si="14"/>
        <v>#DIV/0!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1:25" s="8" customFormat="1" ht="27" customHeight="1" hidden="1">
      <c r="A124" s="22" t="s">
        <v>60</v>
      </c>
      <c r="B124" s="40"/>
      <c r="C124" s="40" t="e">
        <f>C123/C122*10</f>
        <v>#DIV/0!</v>
      </c>
      <c r="D124" s="21" t="e">
        <f t="shared" si="14"/>
        <v>#DIV/0!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1:25" s="8" customFormat="1" ht="27" customHeight="1" hidden="1">
      <c r="A125" s="23" t="s">
        <v>66</v>
      </c>
      <c r="B125" s="26"/>
      <c r="C125" s="28">
        <f>SUM(E125:Y125)</f>
        <v>0</v>
      </c>
      <c r="D125" s="21" t="e">
        <f t="shared" si="11"/>
        <v>#DIV/0!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 s="8" customFormat="1" ht="27" customHeight="1" hidden="1">
      <c r="A126" s="23" t="s">
        <v>101</v>
      </c>
      <c r="B126" s="26"/>
      <c r="C126" s="28"/>
      <c r="D126" s="21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25" s="8" customFormat="1" ht="27" customHeight="1" hidden="1">
      <c r="A127" s="23" t="s">
        <v>102</v>
      </c>
      <c r="B127" s="26"/>
      <c r="C127" s="28"/>
      <c r="D127" s="21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s="9" customFormat="1" ht="29.25" customHeight="1" hidden="1">
      <c r="A128" s="22" t="s">
        <v>100</v>
      </c>
      <c r="B128" s="26"/>
      <c r="C128" s="28">
        <f>SUM(E128:Y128)</f>
        <v>0</v>
      </c>
      <c r="D128" s="21" t="e">
        <f t="shared" si="11"/>
        <v>#DIV/0!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1:25" s="9" customFormat="1" ht="29.25" customHeight="1" hidden="1">
      <c r="A129" s="23" t="s">
        <v>104</v>
      </c>
      <c r="B129" s="21"/>
      <c r="C129" s="28">
        <f>SUM(E129:Y129)</f>
        <v>0</v>
      </c>
      <c r="D129" s="21" t="e">
        <f>D128/#REF!</f>
        <v>#DIV/0!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s="8" customFormat="1" ht="27" customHeight="1" hidden="1">
      <c r="A130" s="22" t="s">
        <v>71</v>
      </c>
      <c r="B130" s="26"/>
      <c r="C130" s="28">
        <f>SUM(E130:Y130)</f>
        <v>0</v>
      </c>
      <c r="D130" s="21" t="e">
        <f>C130/B130</f>
        <v>#DIV/0!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s="8" customFormat="1" ht="27" customHeight="1" hidden="1" outlineLevel="1">
      <c r="A131" s="22" t="s">
        <v>70</v>
      </c>
      <c r="B131" s="26"/>
      <c r="C131" s="28">
        <f>SUM(E131:Y131)</f>
        <v>0</v>
      </c>
      <c r="D131" s="21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s="8" customFormat="1" ht="27" customHeight="1" hidden="1" outlineLevel="1">
      <c r="A132" s="22" t="s">
        <v>121</v>
      </c>
      <c r="B132" s="26"/>
      <c r="C132" s="28">
        <f>SUM(E132:Y132)</f>
        <v>0</v>
      </c>
      <c r="D132" s="21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s="8" customFormat="1" ht="27" customHeight="1" hidden="1">
      <c r="A133" s="23" t="s">
        <v>1</v>
      </c>
      <c r="B133" s="24" t="e">
        <f aca="true" t="shared" si="15" ref="B133:Y133">B132/B131</f>
        <v>#DIV/0!</v>
      </c>
      <c r="C133" s="24" t="e">
        <f t="shared" si="15"/>
        <v>#DIV/0!</v>
      </c>
      <c r="D133" s="24" t="e">
        <f t="shared" si="15"/>
        <v>#DIV/0!</v>
      </c>
      <c r="E133" s="24" t="e">
        <f t="shared" si="15"/>
        <v>#DIV/0!</v>
      </c>
      <c r="F133" s="24" t="e">
        <f t="shared" si="15"/>
        <v>#DIV/0!</v>
      </c>
      <c r="G133" s="24" t="e">
        <f t="shared" si="15"/>
        <v>#DIV/0!</v>
      </c>
      <c r="H133" s="24" t="e">
        <f>H132/H131</f>
        <v>#DIV/0!</v>
      </c>
      <c r="I133" s="24" t="e">
        <f t="shared" si="15"/>
        <v>#DIV/0!</v>
      </c>
      <c r="J133" s="24" t="e">
        <f t="shared" si="15"/>
        <v>#DIV/0!</v>
      </c>
      <c r="K133" s="24" t="e">
        <f t="shared" si="15"/>
        <v>#DIV/0!</v>
      </c>
      <c r="L133" s="24" t="e">
        <f t="shared" si="15"/>
        <v>#DIV/0!</v>
      </c>
      <c r="M133" s="24" t="e">
        <f t="shared" si="15"/>
        <v>#DIV/0!</v>
      </c>
      <c r="N133" s="24" t="e">
        <f t="shared" si="15"/>
        <v>#DIV/0!</v>
      </c>
      <c r="O133" s="24" t="e">
        <f t="shared" si="15"/>
        <v>#DIV/0!</v>
      </c>
      <c r="P133" s="24" t="e">
        <f t="shared" si="15"/>
        <v>#DIV/0!</v>
      </c>
      <c r="Q133" s="24" t="e">
        <f t="shared" si="15"/>
        <v>#DIV/0!</v>
      </c>
      <c r="R133" s="24" t="e">
        <f t="shared" si="15"/>
        <v>#DIV/0!</v>
      </c>
      <c r="S133" s="24" t="e">
        <f t="shared" si="15"/>
        <v>#DIV/0!</v>
      </c>
      <c r="T133" s="24" t="e">
        <f t="shared" si="15"/>
        <v>#DIV/0!</v>
      </c>
      <c r="U133" s="24" t="e">
        <f t="shared" si="15"/>
        <v>#DIV/0!</v>
      </c>
      <c r="V133" s="24" t="e">
        <f t="shared" si="15"/>
        <v>#DIV/0!</v>
      </c>
      <c r="W133" s="24" t="e">
        <f t="shared" si="15"/>
        <v>#DIV/0!</v>
      </c>
      <c r="X133" s="24" t="e">
        <f t="shared" si="15"/>
        <v>#DIV/0!</v>
      </c>
      <c r="Y133" s="24" t="e">
        <f t="shared" si="15"/>
        <v>#DIV/0!</v>
      </c>
    </row>
    <row r="134" spans="1:25" s="8" customFormat="1" ht="27" customHeight="1" hidden="1">
      <c r="A134" s="22" t="s">
        <v>123</v>
      </c>
      <c r="B134" s="24"/>
      <c r="C134" s="28">
        <f>SUM(E134:Y134)</f>
        <v>0</v>
      </c>
      <c r="D134" s="2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</row>
    <row r="135" spans="1:25" s="8" customFormat="1" ht="27" customHeight="1" hidden="1">
      <c r="A135" s="22" t="s">
        <v>124</v>
      </c>
      <c r="B135" s="24"/>
      <c r="C135" s="28">
        <f>SUM(E135:Y135)</f>
        <v>0</v>
      </c>
      <c r="D135" s="2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</row>
    <row r="136" spans="1:25" s="8" customFormat="1" ht="9.75" customHeight="1" hidden="1">
      <c r="A136" s="22"/>
      <c r="B136" s="24"/>
      <c r="C136" s="28"/>
      <c r="D136" s="2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</row>
    <row r="137" spans="1:25" s="9" customFormat="1" ht="29.25" customHeight="1" hidden="1" outlineLevel="1">
      <c r="A137" s="22" t="s">
        <v>41</v>
      </c>
      <c r="B137" s="26"/>
      <c r="C137" s="28">
        <f>SUM(E137:Y137)</f>
        <v>0</v>
      </c>
      <c r="D137" s="21" t="e">
        <f t="shared" si="11"/>
        <v>#DIV/0!</v>
      </c>
      <c r="E137" s="27"/>
      <c r="F137" s="27"/>
      <c r="G137" s="35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s="14" customFormat="1" ht="29.25" customHeight="1" hidden="1" outlineLevel="1">
      <c r="A138" s="22" t="s">
        <v>36</v>
      </c>
      <c r="B138" s="26"/>
      <c r="C138" s="28">
        <f>SUM(E138:Y138)</f>
        <v>0</v>
      </c>
      <c r="D138" s="21" t="e">
        <f t="shared" si="11"/>
        <v>#DIV/0!</v>
      </c>
      <c r="E138" s="33"/>
      <c r="F138" s="33"/>
      <c r="G138" s="45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1:25" s="9" customFormat="1" ht="29.25" customHeight="1" hidden="1">
      <c r="A139" s="22" t="s">
        <v>45</v>
      </c>
      <c r="B139" s="25" t="e">
        <f aca="true" t="shared" si="16" ref="B139:Y139">B138/B137</f>
        <v>#DIV/0!</v>
      </c>
      <c r="C139" s="25" t="e">
        <f t="shared" si="16"/>
        <v>#DIV/0!</v>
      </c>
      <c r="D139" s="25" t="e">
        <f t="shared" si="16"/>
        <v>#DIV/0!</v>
      </c>
      <c r="E139" s="25" t="e">
        <f t="shared" si="16"/>
        <v>#DIV/0!</v>
      </c>
      <c r="F139" s="25" t="e">
        <f t="shared" si="16"/>
        <v>#DIV/0!</v>
      </c>
      <c r="G139" s="25" t="e">
        <f t="shared" si="16"/>
        <v>#DIV/0!</v>
      </c>
      <c r="H139" s="25" t="e">
        <f t="shared" si="16"/>
        <v>#DIV/0!</v>
      </c>
      <c r="I139" s="25" t="e">
        <f t="shared" si="16"/>
        <v>#DIV/0!</v>
      </c>
      <c r="J139" s="25" t="e">
        <f t="shared" si="16"/>
        <v>#DIV/0!</v>
      </c>
      <c r="K139" s="25" t="e">
        <f t="shared" si="16"/>
        <v>#DIV/0!</v>
      </c>
      <c r="L139" s="25" t="e">
        <f t="shared" si="16"/>
        <v>#DIV/0!</v>
      </c>
      <c r="M139" s="25" t="e">
        <f t="shared" si="16"/>
        <v>#DIV/0!</v>
      </c>
      <c r="N139" s="25" t="e">
        <f t="shared" si="16"/>
        <v>#DIV/0!</v>
      </c>
      <c r="O139" s="25" t="e">
        <f t="shared" si="16"/>
        <v>#DIV/0!</v>
      </c>
      <c r="P139" s="25" t="e">
        <f t="shared" si="16"/>
        <v>#DIV/0!</v>
      </c>
      <c r="Q139" s="25" t="e">
        <f t="shared" si="16"/>
        <v>#DIV/0!</v>
      </c>
      <c r="R139" s="25" t="e">
        <f t="shared" si="16"/>
        <v>#DIV/0!</v>
      </c>
      <c r="S139" s="25" t="e">
        <f t="shared" si="16"/>
        <v>#DIV/0!</v>
      </c>
      <c r="T139" s="25" t="e">
        <f t="shared" si="16"/>
        <v>#DIV/0!</v>
      </c>
      <c r="U139" s="25" t="e">
        <f t="shared" si="16"/>
        <v>#DIV/0!</v>
      </c>
      <c r="V139" s="25" t="e">
        <f t="shared" si="16"/>
        <v>#DIV/0!</v>
      </c>
      <c r="W139" s="25" t="e">
        <f t="shared" si="16"/>
        <v>#DIV/0!</v>
      </c>
      <c r="X139" s="25" t="e">
        <f t="shared" si="16"/>
        <v>#DIV/0!</v>
      </c>
      <c r="Y139" s="25" t="e">
        <f t="shared" si="16"/>
        <v>#DIV/0!</v>
      </c>
    </row>
    <row r="140" spans="1:25" s="9" customFormat="1" ht="29.25" customHeight="1" hidden="1" outlineLevel="1">
      <c r="A140" s="22" t="s">
        <v>96</v>
      </c>
      <c r="B140" s="28"/>
      <c r="C140" s="28">
        <f>SUM(E140:Y140)</f>
        <v>0</v>
      </c>
      <c r="D140" s="21" t="e">
        <f>C140/B140</f>
        <v>#DIV/0!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25" s="14" customFormat="1" ht="29.25" customHeight="1" hidden="1" outlineLevel="1">
      <c r="A141" s="22" t="s">
        <v>46</v>
      </c>
      <c r="B141" s="26"/>
      <c r="C141" s="28">
        <f>SUM(E141:Y141)</f>
        <v>0</v>
      </c>
      <c r="D141" s="21" t="e">
        <f>C141/B141</f>
        <v>#DIV/0!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1:25" s="9" customFormat="1" ht="29.25" customHeight="1" hidden="1">
      <c r="A142" s="22" t="s">
        <v>97</v>
      </c>
      <c r="B142" s="25" t="e">
        <f aca="true" t="shared" si="17" ref="B142:Y142">B141/B140</f>
        <v>#DIV/0!</v>
      </c>
      <c r="C142" s="25" t="e">
        <f t="shared" si="17"/>
        <v>#DIV/0!</v>
      </c>
      <c r="D142" s="25" t="e">
        <f t="shared" si="17"/>
        <v>#DIV/0!</v>
      </c>
      <c r="E142" s="25" t="e">
        <f t="shared" si="17"/>
        <v>#DIV/0!</v>
      </c>
      <c r="F142" s="25" t="e">
        <f t="shared" si="17"/>
        <v>#DIV/0!</v>
      </c>
      <c r="G142" s="25" t="e">
        <f t="shared" si="17"/>
        <v>#DIV/0!</v>
      </c>
      <c r="H142" s="25" t="e">
        <f t="shared" si="17"/>
        <v>#DIV/0!</v>
      </c>
      <c r="I142" s="25" t="e">
        <f t="shared" si="17"/>
        <v>#DIV/0!</v>
      </c>
      <c r="J142" s="25" t="e">
        <f t="shared" si="17"/>
        <v>#DIV/0!</v>
      </c>
      <c r="K142" s="25" t="e">
        <f t="shared" si="17"/>
        <v>#DIV/0!</v>
      </c>
      <c r="L142" s="25" t="e">
        <f t="shared" si="17"/>
        <v>#DIV/0!</v>
      </c>
      <c r="M142" s="25" t="e">
        <f t="shared" si="17"/>
        <v>#DIV/0!</v>
      </c>
      <c r="N142" s="25" t="e">
        <f t="shared" si="17"/>
        <v>#DIV/0!</v>
      </c>
      <c r="O142" s="25" t="e">
        <f t="shared" si="17"/>
        <v>#DIV/0!</v>
      </c>
      <c r="P142" s="25" t="e">
        <f t="shared" si="17"/>
        <v>#DIV/0!</v>
      </c>
      <c r="Q142" s="25" t="e">
        <f t="shared" si="17"/>
        <v>#DIV/0!</v>
      </c>
      <c r="R142" s="25" t="e">
        <f t="shared" si="17"/>
        <v>#DIV/0!</v>
      </c>
      <c r="S142" s="25" t="e">
        <f t="shared" si="17"/>
        <v>#DIV/0!</v>
      </c>
      <c r="T142" s="25" t="e">
        <f t="shared" si="17"/>
        <v>#DIV/0!</v>
      </c>
      <c r="U142" s="25" t="e">
        <f t="shared" si="17"/>
        <v>#DIV/0!</v>
      </c>
      <c r="V142" s="25" t="e">
        <f t="shared" si="17"/>
        <v>#DIV/0!</v>
      </c>
      <c r="W142" s="25" t="e">
        <f t="shared" si="17"/>
        <v>#DIV/0!</v>
      </c>
      <c r="X142" s="25" t="e">
        <f t="shared" si="17"/>
        <v>#DIV/0!</v>
      </c>
      <c r="Y142" s="25" t="e">
        <f t="shared" si="17"/>
        <v>#DIV/0!</v>
      </c>
    </row>
    <row r="143" spans="1:25" s="9" customFormat="1" ht="29.25" customHeight="1" hidden="1">
      <c r="A143" s="23" t="s">
        <v>93</v>
      </c>
      <c r="B143" s="26"/>
      <c r="C143" s="28"/>
      <c r="D143" s="21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1:25" s="14" customFormat="1" ht="29.25" customHeight="1" hidden="1" outlineLevel="1">
      <c r="A144" s="23" t="s">
        <v>116</v>
      </c>
      <c r="B144" s="26"/>
      <c r="C144" s="28">
        <f>SUM(E144:Y144)</f>
        <v>0</v>
      </c>
      <c r="D144" s="21" t="e">
        <f>C144/B144</f>
        <v>#DIV/0!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1:25" s="14" customFormat="1" ht="29.25" customHeight="1" hidden="1" outlineLevel="1">
      <c r="A145" s="23" t="s">
        <v>128</v>
      </c>
      <c r="B145" s="26"/>
      <c r="C145" s="28">
        <f>SUM(E145:Y145)</f>
        <v>0</v>
      </c>
      <c r="D145" s="21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1:35" s="9" customFormat="1" ht="29.25" customHeight="1" hidden="1" outlineLevel="1">
      <c r="A146" s="23" t="s">
        <v>38</v>
      </c>
      <c r="B146" s="26"/>
      <c r="C146" s="28">
        <f>SUM(E146:Y146)</f>
        <v>0</v>
      </c>
      <c r="D146" s="21" t="e">
        <f>C146/B146</f>
        <v>#DIV/0!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AI146" s="9" t="s">
        <v>27</v>
      </c>
    </row>
    <row r="147" spans="1:26" s="9" customFormat="1" ht="29.25" customHeight="1" hidden="1" outlineLevel="1">
      <c r="A147" s="23" t="s">
        <v>42</v>
      </c>
      <c r="B147" s="28"/>
      <c r="C147" s="28">
        <f>C144*0.45</f>
        <v>0</v>
      </c>
      <c r="D147" s="28" t="e">
        <f>D144*0.45</f>
        <v>#DIV/0!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16"/>
    </row>
    <row r="148" spans="1:26" s="9" customFormat="1" ht="29.25" customHeight="1" hidden="1" outlineLevel="1">
      <c r="A148" s="23" t="s">
        <v>127</v>
      </c>
      <c r="B148" s="28"/>
      <c r="C148" s="28">
        <f>SUM(E148:Y148)</f>
        <v>0</v>
      </c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16"/>
    </row>
    <row r="149" spans="1:25" s="9" customFormat="1" ht="29.25" customHeight="1" hidden="1">
      <c r="A149" s="23" t="s">
        <v>161</v>
      </c>
      <c r="B149" s="21" t="e">
        <f>B144/B146</f>
        <v>#DIV/0!</v>
      </c>
      <c r="C149" s="21" t="e">
        <f>C144/C146</f>
        <v>#DIV/0!</v>
      </c>
      <c r="D149" s="21" t="e">
        <f aca="true" t="shared" si="18" ref="D149:Y149">D144/D146</f>
        <v>#DIV/0!</v>
      </c>
      <c r="E149" s="21" t="e">
        <f t="shared" si="18"/>
        <v>#DIV/0!</v>
      </c>
      <c r="F149" s="21" t="e">
        <f t="shared" si="18"/>
        <v>#DIV/0!</v>
      </c>
      <c r="G149" s="21" t="e">
        <f t="shared" si="18"/>
        <v>#DIV/0!</v>
      </c>
      <c r="H149" s="21" t="e">
        <f t="shared" si="18"/>
        <v>#DIV/0!</v>
      </c>
      <c r="I149" s="21" t="e">
        <f t="shared" si="18"/>
        <v>#DIV/0!</v>
      </c>
      <c r="J149" s="21" t="e">
        <f t="shared" si="18"/>
        <v>#DIV/0!</v>
      </c>
      <c r="K149" s="21" t="s">
        <v>119</v>
      </c>
      <c r="L149" s="21" t="e">
        <f t="shared" si="18"/>
        <v>#DIV/0!</v>
      </c>
      <c r="M149" s="21" t="e">
        <f t="shared" si="18"/>
        <v>#DIV/0!</v>
      </c>
      <c r="N149" s="21" t="e">
        <f t="shared" si="18"/>
        <v>#DIV/0!</v>
      </c>
      <c r="O149" s="21" t="e">
        <f t="shared" si="18"/>
        <v>#DIV/0!</v>
      </c>
      <c r="P149" s="21" t="e">
        <f t="shared" si="18"/>
        <v>#DIV/0!</v>
      </c>
      <c r="Q149" s="21" t="e">
        <f t="shared" si="18"/>
        <v>#DIV/0!</v>
      </c>
      <c r="R149" s="21" t="e">
        <f t="shared" si="18"/>
        <v>#DIV/0!</v>
      </c>
      <c r="S149" s="21" t="e">
        <f t="shared" si="18"/>
        <v>#DIV/0!</v>
      </c>
      <c r="T149" s="21" t="e">
        <f t="shared" si="18"/>
        <v>#DIV/0!</v>
      </c>
      <c r="U149" s="21" t="e">
        <f t="shared" si="18"/>
        <v>#DIV/0!</v>
      </c>
      <c r="V149" s="21" t="e">
        <f t="shared" si="18"/>
        <v>#DIV/0!</v>
      </c>
      <c r="W149" s="21" t="e">
        <f t="shared" si="18"/>
        <v>#DIV/0!</v>
      </c>
      <c r="X149" s="21" t="e">
        <f t="shared" si="18"/>
        <v>#DIV/0!</v>
      </c>
      <c r="Y149" s="21" t="e">
        <f t="shared" si="18"/>
        <v>#DIV/0!</v>
      </c>
    </row>
    <row r="150" spans="1:25" s="14" customFormat="1" ht="29.25" customHeight="1" hidden="1" outlineLevel="1">
      <c r="A150" s="23" t="s">
        <v>117</v>
      </c>
      <c r="B150" s="26"/>
      <c r="C150" s="28">
        <f>SUM(E150:Y150)</f>
        <v>0</v>
      </c>
      <c r="D150" s="21" t="e">
        <f>C150/B150</f>
        <v>#DIV/0!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1:25" s="9" customFormat="1" ht="29.25" customHeight="1" hidden="1" outlineLevel="1">
      <c r="A151" s="23" t="s">
        <v>39</v>
      </c>
      <c r="B151" s="26"/>
      <c r="C151" s="28"/>
      <c r="D151" s="21" t="e">
        <f>C151/B151</f>
        <v>#DIV/0!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1:25" s="9" customFormat="1" ht="29.25" customHeight="1" hidden="1" outlineLevel="1">
      <c r="A152" s="23" t="s">
        <v>43</v>
      </c>
      <c r="B152" s="26"/>
      <c r="C152" s="28">
        <f>C150*0.3</f>
        <v>0</v>
      </c>
      <c r="D152" s="21" t="e">
        <f>C152/B152</f>
        <v>#DIV/0!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s="14" customFormat="1" ht="29.25" customHeight="1" hidden="1">
      <c r="A153" s="23" t="s">
        <v>114</v>
      </c>
      <c r="B153" s="21" t="e">
        <f>B150/B151</f>
        <v>#DIV/0!</v>
      </c>
      <c r="C153" s="21" t="e">
        <f>C150/C151</f>
        <v>#DIV/0!</v>
      </c>
      <c r="D153" s="21" t="e">
        <f aca="true" t="shared" si="19" ref="D153:Y153">D150/D151</f>
        <v>#DIV/0!</v>
      </c>
      <c r="E153" s="21" t="e">
        <f t="shared" si="19"/>
        <v>#DIV/0!</v>
      </c>
      <c r="F153" s="21" t="e">
        <f t="shared" si="19"/>
        <v>#DIV/0!</v>
      </c>
      <c r="G153" s="21" t="e">
        <f t="shared" si="19"/>
        <v>#DIV/0!</v>
      </c>
      <c r="H153" s="21" t="e">
        <f t="shared" si="19"/>
        <v>#DIV/0!</v>
      </c>
      <c r="I153" s="21" t="e">
        <f t="shared" si="19"/>
        <v>#DIV/0!</v>
      </c>
      <c r="J153" s="21" t="e">
        <f t="shared" si="19"/>
        <v>#DIV/0!</v>
      </c>
      <c r="K153" s="21" t="e">
        <f t="shared" si="19"/>
        <v>#DIV/0!</v>
      </c>
      <c r="L153" s="21" t="e">
        <f t="shared" si="19"/>
        <v>#DIV/0!</v>
      </c>
      <c r="M153" s="21" t="e">
        <f t="shared" si="19"/>
        <v>#DIV/0!</v>
      </c>
      <c r="N153" s="21" t="e">
        <f t="shared" si="19"/>
        <v>#DIV/0!</v>
      </c>
      <c r="O153" s="21" t="e">
        <f t="shared" si="19"/>
        <v>#DIV/0!</v>
      </c>
      <c r="P153" s="21" t="e">
        <f t="shared" si="19"/>
        <v>#DIV/0!</v>
      </c>
      <c r="Q153" s="21" t="e">
        <f t="shared" si="19"/>
        <v>#DIV/0!</v>
      </c>
      <c r="R153" s="21" t="e">
        <f t="shared" si="19"/>
        <v>#DIV/0!</v>
      </c>
      <c r="S153" s="21" t="e">
        <f t="shared" si="19"/>
        <v>#DIV/0!</v>
      </c>
      <c r="T153" s="21" t="e">
        <f t="shared" si="19"/>
        <v>#DIV/0!</v>
      </c>
      <c r="U153" s="21" t="e">
        <f t="shared" si="19"/>
        <v>#DIV/0!</v>
      </c>
      <c r="V153" s="21" t="e">
        <f t="shared" si="19"/>
        <v>#DIV/0!</v>
      </c>
      <c r="W153" s="21" t="e">
        <f t="shared" si="19"/>
        <v>#DIV/0!</v>
      </c>
      <c r="X153" s="21" t="e">
        <f t="shared" si="19"/>
        <v>#DIV/0!</v>
      </c>
      <c r="Y153" s="21" t="e">
        <f t="shared" si="19"/>
        <v>#DIV/0!</v>
      </c>
    </row>
    <row r="154" spans="1:25" s="14" customFormat="1" ht="29.25" customHeight="1" hidden="1" outlineLevel="1">
      <c r="A154" s="23" t="s">
        <v>118</v>
      </c>
      <c r="B154" s="26"/>
      <c r="C154" s="28"/>
      <c r="D154" s="21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1:25" s="14" customFormat="1" ht="29.25" customHeight="1" hidden="1" outlineLevel="1">
      <c r="A155" s="23" t="s">
        <v>128</v>
      </c>
      <c r="B155" s="26"/>
      <c r="C155" s="28"/>
      <c r="D155" s="21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1:25" s="9" customFormat="1" ht="29.25" customHeight="1" hidden="1" outlineLevel="1">
      <c r="A156" s="23" t="s">
        <v>40</v>
      </c>
      <c r="B156" s="26"/>
      <c r="C156" s="28"/>
      <c r="D156" s="21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1:25" s="9" customFormat="1" ht="29.25" customHeight="1" hidden="1" outlineLevel="1">
      <c r="A157" s="23" t="s">
        <v>44</v>
      </c>
      <c r="B157" s="26"/>
      <c r="C157" s="28"/>
      <c r="D157" s="21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s="9" customFormat="1" ht="29.25" customHeight="1" hidden="1" outlineLevel="1">
      <c r="A158" s="23" t="s">
        <v>127</v>
      </c>
      <c r="B158" s="26"/>
      <c r="C158" s="28"/>
      <c r="D158" s="21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s="14" customFormat="1" ht="29.25" customHeight="1" hidden="1">
      <c r="A159" s="23" t="s">
        <v>115</v>
      </c>
      <c r="B159" s="21" t="e">
        <f>B154/B156</f>
        <v>#DIV/0!</v>
      </c>
      <c r="C159" s="21" t="e">
        <f>C154/C156</f>
        <v>#DIV/0!</v>
      </c>
      <c r="D159" s="21" t="e">
        <f aca="true" t="shared" si="20" ref="D159:Y159">D154/D156</f>
        <v>#DIV/0!</v>
      </c>
      <c r="E159" s="21" t="e">
        <f t="shared" si="20"/>
        <v>#DIV/0!</v>
      </c>
      <c r="F159" s="21" t="e">
        <f t="shared" si="20"/>
        <v>#DIV/0!</v>
      </c>
      <c r="G159" s="21" t="e">
        <f t="shared" si="20"/>
        <v>#DIV/0!</v>
      </c>
      <c r="H159" s="21" t="e">
        <f t="shared" si="20"/>
        <v>#DIV/0!</v>
      </c>
      <c r="I159" s="21" t="e">
        <f t="shared" si="20"/>
        <v>#DIV/0!</v>
      </c>
      <c r="J159" s="21" t="e">
        <f t="shared" si="20"/>
        <v>#DIV/0!</v>
      </c>
      <c r="K159" s="21" t="e">
        <f t="shared" si="20"/>
        <v>#DIV/0!</v>
      </c>
      <c r="L159" s="21" t="e">
        <f t="shared" si="20"/>
        <v>#DIV/0!</v>
      </c>
      <c r="M159" s="21" t="e">
        <f t="shared" si="20"/>
        <v>#DIV/0!</v>
      </c>
      <c r="N159" s="21" t="e">
        <f t="shared" si="20"/>
        <v>#DIV/0!</v>
      </c>
      <c r="O159" s="21" t="e">
        <f t="shared" si="20"/>
        <v>#DIV/0!</v>
      </c>
      <c r="P159" s="21" t="e">
        <f t="shared" si="20"/>
        <v>#DIV/0!</v>
      </c>
      <c r="Q159" s="21" t="e">
        <f t="shared" si="20"/>
        <v>#DIV/0!</v>
      </c>
      <c r="R159" s="21" t="e">
        <f t="shared" si="20"/>
        <v>#DIV/0!</v>
      </c>
      <c r="S159" s="21" t="e">
        <f t="shared" si="20"/>
        <v>#DIV/0!</v>
      </c>
      <c r="T159" s="21" t="e">
        <f t="shared" si="20"/>
        <v>#DIV/0!</v>
      </c>
      <c r="U159" s="21" t="e">
        <f t="shared" si="20"/>
        <v>#DIV/0!</v>
      </c>
      <c r="V159" s="21" t="e">
        <f t="shared" si="20"/>
        <v>#DIV/0!</v>
      </c>
      <c r="W159" s="21" t="e">
        <f t="shared" si="20"/>
        <v>#DIV/0!</v>
      </c>
      <c r="X159" s="21" t="e">
        <f t="shared" si="20"/>
        <v>#DIV/0!</v>
      </c>
      <c r="Y159" s="21" t="e">
        <f t="shared" si="20"/>
        <v>#DIV/0!</v>
      </c>
    </row>
    <row r="160" spans="1:25" s="9" customFormat="1" ht="29.25" customHeight="1" hidden="1">
      <c r="A160" s="23" t="s">
        <v>37</v>
      </c>
      <c r="B160" s="28"/>
      <c r="C160" s="28">
        <f>SUM(E160:Y160)</f>
        <v>0</v>
      </c>
      <c r="D160" s="21" t="e">
        <f>C160/B160</f>
        <v>#DIV/0!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1:25" s="9" customFormat="1" ht="29.25" customHeight="1" hidden="1">
      <c r="A161" s="23" t="s">
        <v>44</v>
      </c>
      <c r="B161" s="28"/>
      <c r="C161" s="28">
        <f aca="true" t="shared" si="21" ref="C161:C168">SUM(E161:Y161)</f>
        <v>0</v>
      </c>
      <c r="D161" s="21" t="e">
        <f>C161/B161</f>
        <v>#DIV/0!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s="9" customFormat="1" ht="42.75" customHeight="1" hidden="1">
      <c r="A162" s="22" t="s">
        <v>111</v>
      </c>
      <c r="B162" s="28"/>
      <c r="C162" s="28">
        <f t="shared" si="21"/>
        <v>0</v>
      </c>
      <c r="D162" s="21" t="e">
        <f>C162/B162</f>
        <v>#DIV/0!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s="9" customFormat="1" ht="28.5" customHeight="1" hidden="1">
      <c r="A163" s="22" t="s">
        <v>122</v>
      </c>
      <c r="B163" s="28"/>
      <c r="C163" s="28">
        <f t="shared" si="21"/>
        <v>0</v>
      </c>
      <c r="D163" s="21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46"/>
      <c r="V163" s="37"/>
      <c r="W163" s="37"/>
      <c r="X163" s="37"/>
      <c r="Y163" s="37"/>
    </row>
    <row r="164" spans="1:25" s="9" customFormat="1" ht="25.5" customHeight="1" hidden="1">
      <c r="A164" s="23" t="s">
        <v>128</v>
      </c>
      <c r="B164" s="28"/>
      <c r="C164" s="28">
        <f t="shared" si="21"/>
        <v>0</v>
      </c>
      <c r="D164" s="21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46"/>
      <c r="V164" s="37"/>
      <c r="W164" s="37"/>
      <c r="X164" s="37"/>
      <c r="Y164" s="37"/>
    </row>
    <row r="165" spans="1:25" s="9" customFormat="1" ht="29.25" customHeight="1" hidden="1">
      <c r="A165" s="22" t="s">
        <v>113</v>
      </c>
      <c r="B165" s="28"/>
      <c r="C165" s="28">
        <f t="shared" si="21"/>
        <v>0</v>
      </c>
      <c r="D165" s="28" t="e">
        <f>(D147+D152+D157)*10</f>
        <v>#DIV/0!</v>
      </c>
      <c r="E165" s="28">
        <f>(E147+E152+E157)*10+E160*0.7*10+E163*0.2*10</f>
        <v>0</v>
      </c>
      <c r="F165" s="28">
        <f aca="true" t="shared" si="22" ref="F165:Y165">(F147+F152+F157)*10+F160*0.7*10+F163*0.2*10</f>
        <v>0</v>
      </c>
      <c r="G165" s="28">
        <f t="shared" si="22"/>
        <v>0</v>
      </c>
      <c r="H165" s="28">
        <f t="shared" si="22"/>
        <v>0</v>
      </c>
      <c r="I165" s="28">
        <f t="shared" si="22"/>
        <v>0</v>
      </c>
      <c r="J165" s="28">
        <f t="shared" si="22"/>
        <v>0</v>
      </c>
      <c r="K165" s="28">
        <f t="shared" si="22"/>
        <v>0</v>
      </c>
      <c r="L165" s="28">
        <f t="shared" si="22"/>
        <v>0</v>
      </c>
      <c r="M165" s="28">
        <f t="shared" si="22"/>
        <v>0</v>
      </c>
      <c r="N165" s="28">
        <f t="shared" si="22"/>
        <v>0</v>
      </c>
      <c r="O165" s="28">
        <f t="shared" si="22"/>
        <v>0</v>
      </c>
      <c r="P165" s="28">
        <f t="shared" si="22"/>
        <v>0</v>
      </c>
      <c r="Q165" s="28">
        <f t="shared" si="22"/>
        <v>0</v>
      </c>
      <c r="R165" s="28">
        <f t="shared" si="22"/>
        <v>0</v>
      </c>
      <c r="S165" s="28">
        <f t="shared" si="22"/>
        <v>0</v>
      </c>
      <c r="T165" s="28">
        <f t="shared" si="22"/>
        <v>0</v>
      </c>
      <c r="U165" s="28">
        <f t="shared" si="22"/>
        <v>0</v>
      </c>
      <c r="V165" s="28">
        <f t="shared" si="22"/>
        <v>0</v>
      </c>
      <c r="W165" s="28">
        <f t="shared" si="22"/>
        <v>0</v>
      </c>
      <c r="X165" s="28">
        <f t="shared" si="22"/>
        <v>0</v>
      </c>
      <c r="Y165" s="28">
        <f t="shared" si="22"/>
        <v>0</v>
      </c>
    </row>
    <row r="166" spans="1:25" s="9" customFormat="1" ht="29.25" customHeight="1" hidden="1">
      <c r="A166" s="22" t="s">
        <v>79</v>
      </c>
      <c r="B166" s="28"/>
      <c r="C166" s="28" t="e">
        <f t="shared" si="21"/>
        <v>#DIV/0!</v>
      </c>
      <c r="D166" s="21" t="e">
        <f>C166/B166</f>
        <v>#DIV/0!</v>
      </c>
      <c r="E166" s="21" t="e">
        <f>E165/E162</f>
        <v>#DIV/0!</v>
      </c>
      <c r="F166" s="21" t="e">
        <f aca="true" t="shared" si="23" ref="F166:Y166">F165/F162</f>
        <v>#DIV/0!</v>
      </c>
      <c r="G166" s="21" t="e">
        <f t="shared" si="23"/>
        <v>#DIV/0!</v>
      </c>
      <c r="H166" s="21" t="e">
        <f t="shared" si="23"/>
        <v>#DIV/0!</v>
      </c>
      <c r="I166" s="21" t="e">
        <f t="shared" si="23"/>
        <v>#DIV/0!</v>
      </c>
      <c r="J166" s="21" t="e">
        <f t="shared" si="23"/>
        <v>#DIV/0!</v>
      </c>
      <c r="K166" s="21" t="e">
        <f t="shared" si="23"/>
        <v>#DIV/0!</v>
      </c>
      <c r="L166" s="21" t="e">
        <f t="shared" si="23"/>
        <v>#DIV/0!</v>
      </c>
      <c r="M166" s="21" t="e">
        <f t="shared" si="23"/>
        <v>#DIV/0!</v>
      </c>
      <c r="N166" s="21" t="e">
        <f t="shared" si="23"/>
        <v>#DIV/0!</v>
      </c>
      <c r="O166" s="21" t="e">
        <f t="shared" si="23"/>
        <v>#DIV/0!</v>
      </c>
      <c r="P166" s="21" t="e">
        <f t="shared" si="23"/>
        <v>#DIV/0!</v>
      </c>
      <c r="Q166" s="21" t="e">
        <f t="shared" si="23"/>
        <v>#DIV/0!</v>
      </c>
      <c r="R166" s="21" t="e">
        <f t="shared" si="23"/>
        <v>#DIV/0!</v>
      </c>
      <c r="S166" s="21" t="e">
        <f t="shared" si="23"/>
        <v>#DIV/0!</v>
      </c>
      <c r="T166" s="21" t="e">
        <f t="shared" si="23"/>
        <v>#DIV/0!</v>
      </c>
      <c r="U166" s="21" t="e">
        <f t="shared" si="23"/>
        <v>#DIV/0!</v>
      </c>
      <c r="V166" s="21" t="e">
        <f t="shared" si="23"/>
        <v>#DIV/0!</v>
      </c>
      <c r="W166" s="21" t="e">
        <f t="shared" si="23"/>
        <v>#DIV/0!</v>
      </c>
      <c r="X166" s="21" t="e">
        <f t="shared" si="23"/>
        <v>#DIV/0!</v>
      </c>
      <c r="Y166" s="21" t="e">
        <f t="shared" si="23"/>
        <v>#DIV/0!</v>
      </c>
    </row>
    <row r="167" spans="1:25" s="9" customFormat="1" ht="33" customHeight="1" hidden="1">
      <c r="A167" s="23" t="s">
        <v>127</v>
      </c>
      <c r="B167" s="31"/>
      <c r="C167" s="28">
        <f>SUM(E167:Y167)</f>
        <v>0</v>
      </c>
      <c r="D167" s="32"/>
      <c r="E167" s="47">
        <f aca="true" t="shared" si="24" ref="E167:Y167">E148+E164*0.2*10+E158</f>
        <v>0</v>
      </c>
      <c r="F167" s="47">
        <f t="shared" si="24"/>
        <v>0</v>
      </c>
      <c r="G167" s="47">
        <f t="shared" si="24"/>
        <v>0</v>
      </c>
      <c r="H167" s="47">
        <f t="shared" si="24"/>
        <v>0</v>
      </c>
      <c r="I167" s="47">
        <f t="shared" si="24"/>
        <v>0</v>
      </c>
      <c r="J167" s="47">
        <f t="shared" si="24"/>
        <v>0</v>
      </c>
      <c r="K167" s="47">
        <f t="shared" si="24"/>
        <v>0</v>
      </c>
      <c r="L167" s="47">
        <f t="shared" si="24"/>
        <v>0</v>
      </c>
      <c r="M167" s="47">
        <f t="shared" si="24"/>
        <v>0</v>
      </c>
      <c r="N167" s="47">
        <f t="shared" si="24"/>
        <v>0</v>
      </c>
      <c r="O167" s="47">
        <f t="shared" si="24"/>
        <v>0</v>
      </c>
      <c r="P167" s="47">
        <f t="shared" si="24"/>
        <v>0</v>
      </c>
      <c r="Q167" s="47">
        <f t="shared" si="24"/>
        <v>0</v>
      </c>
      <c r="R167" s="47">
        <f t="shared" si="24"/>
        <v>0</v>
      </c>
      <c r="S167" s="47">
        <f t="shared" si="24"/>
        <v>0</v>
      </c>
      <c r="T167" s="47">
        <f t="shared" si="24"/>
        <v>0</v>
      </c>
      <c r="U167" s="47">
        <f t="shared" si="24"/>
        <v>0</v>
      </c>
      <c r="V167" s="47">
        <f t="shared" si="24"/>
        <v>0</v>
      </c>
      <c r="W167" s="47">
        <f t="shared" si="24"/>
        <v>0</v>
      </c>
      <c r="X167" s="47">
        <f t="shared" si="24"/>
        <v>0</v>
      </c>
      <c r="Y167" s="47">
        <f t="shared" si="24"/>
        <v>0</v>
      </c>
    </row>
    <row r="168" spans="1:25" s="9" customFormat="1" ht="33" customHeight="1" hidden="1">
      <c r="A168" s="23" t="s">
        <v>129</v>
      </c>
      <c r="B168" s="28"/>
      <c r="C168" s="28">
        <f t="shared" si="21"/>
        <v>0</v>
      </c>
      <c r="D168" s="21" t="e">
        <f>C168/B168</f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9" customFormat="1" ht="39.75" customHeight="1" hidden="1">
      <c r="A169" s="23" t="s">
        <v>112</v>
      </c>
      <c r="B169" s="38"/>
      <c r="C169" s="38"/>
      <c r="D169" s="38" t="e">
        <f>D165/#REF!</f>
        <v>#DIV/0!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1:25" ht="40.5" customHeight="1">
      <c r="A170" s="50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1:25" ht="33">
      <c r="A171" s="49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</row>
    <row r="172" spans="1:25" ht="43.5" customHeight="1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4" ht="16.5">
      <c r="A173" s="15"/>
      <c r="B173" s="7"/>
      <c r="C173" s="7"/>
      <c r="D173" s="7"/>
    </row>
    <row r="174" spans="1:4" ht="16.5">
      <c r="A174" s="15"/>
      <c r="B174" s="7"/>
      <c r="C174" s="7"/>
      <c r="D174" s="7"/>
    </row>
    <row r="175" spans="1:4" ht="16.5">
      <c r="A175" s="15"/>
      <c r="B175" s="7"/>
      <c r="C175" s="7"/>
      <c r="D175" s="7"/>
    </row>
    <row r="176" spans="1:4" ht="16.5">
      <c r="A176" s="15"/>
      <c r="B176" s="7"/>
      <c r="C176" s="7"/>
      <c r="D176" s="7"/>
    </row>
    <row r="177" spans="1:4" ht="16.5">
      <c r="A177" s="15"/>
      <c r="B177" s="7"/>
      <c r="C177" s="7"/>
      <c r="D177" s="7"/>
    </row>
    <row r="178" spans="1:4" ht="16.5">
      <c r="A178" s="15"/>
      <c r="B178" s="7"/>
      <c r="C178" s="7"/>
      <c r="D178" s="7"/>
    </row>
    <row r="179" spans="1:4" ht="16.5">
      <c r="A179" s="15"/>
      <c r="B179" s="7"/>
      <c r="C179" s="7"/>
      <c r="D179" s="7"/>
    </row>
    <row r="180" spans="1:4" ht="16.5">
      <c r="A180" s="15"/>
      <c r="B180" s="7"/>
      <c r="C180" s="7"/>
      <c r="D180" s="7"/>
    </row>
    <row r="181" spans="1:4" ht="16.5">
      <c r="A181" s="15"/>
      <c r="B181" s="7"/>
      <c r="C181" s="7"/>
      <c r="D181" s="7"/>
    </row>
    <row r="182" spans="1:4" ht="16.5">
      <c r="A182" s="15"/>
      <c r="B182" s="7"/>
      <c r="C182" s="7"/>
      <c r="D182" s="7"/>
    </row>
    <row r="183" spans="1:4" ht="16.5">
      <c r="A183" s="15"/>
      <c r="B183" s="7"/>
      <c r="C183" s="7"/>
      <c r="D183" s="7"/>
    </row>
    <row r="184" spans="1:4" ht="16.5">
      <c r="A184" s="15"/>
      <c r="B184" s="7"/>
      <c r="C184" s="7"/>
      <c r="D184" s="7"/>
    </row>
    <row r="185" spans="1:4" ht="16.5">
      <c r="A185" s="15"/>
      <c r="B185" s="7"/>
      <c r="C185" s="7"/>
      <c r="D185" s="7"/>
    </row>
    <row r="186" spans="1:4" ht="16.5">
      <c r="A186" s="15"/>
      <c r="B186" s="7"/>
      <c r="C186" s="7"/>
      <c r="D186" s="7"/>
    </row>
    <row r="187" spans="1:4" ht="16.5">
      <c r="A187" s="15"/>
      <c r="B187" s="7"/>
      <c r="C187" s="7"/>
      <c r="D187" s="7"/>
    </row>
    <row r="188" spans="1:4" ht="16.5">
      <c r="A188" s="15"/>
      <c r="B188" s="7"/>
      <c r="C188" s="7"/>
      <c r="D188" s="7"/>
    </row>
    <row r="189" spans="1:4" ht="16.5">
      <c r="A189" s="15"/>
      <c r="B189" s="7"/>
      <c r="C189" s="7"/>
      <c r="D189" s="7"/>
    </row>
    <row r="190" spans="1:4" ht="16.5">
      <c r="A190" s="15"/>
      <c r="B190" s="7"/>
      <c r="C190" s="7"/>
      <c r="D190" s="7"/>
    </row>
    <row r="191" spans="1:4" ht="16.5">
      <c r="A191" s="15"/>
      <c r="B191" s="7"/>
      <c r="C191" s="7"/>
      <c r="D191" s="7"/>
    </row>
    <row r="192" spans="1:4" ht="16.5">
      <c r="A192" s="15"/>
      <c r="B192" s="7"/>
      <c r="C192" s="7"/>
      <c r="D192" s="7"/>
    </row>
    <row r="193" spans="1:4" ht="16.5">
      <c r="A193" s="15"/>
      <c r="B193" s="7"/>
      <c r="C193" s="7"/>
      <c r="D193" s="7"/>
    </row>
    <row r="194" spans="1:4" ht="16.5">
      <c r="A194" s="15"/>
      <c r="B194" s="7"/>
      <c r="C194" s="7"/>
      <c r="D194" s="7"/>
    </row>
    <row r="195" spans="1:4" ht="16.5">
      <c r="A195" s="15"/>
      <c r="B195" s="7"/>
      <c r="C195" s="7"/>
      <c r="D195" s="7"/>
    </row>
    <row r="196" spans="1:4" ht="16.5">
      <c r="A196" s="15"/>
      <c r="B196" s="7"/>
      <c r="C196" s="7"/>
      <c r="D196" s="7"/>
    </row>
  </sheetData>
  <sheetProtection/>
  <mergeCells count="28">
    <mergeCell ref="S5:S6"/>
    <mergeCell ref="H5:H6"/>
    <mergeCell ref="K5:K6"/>
    <mergeCell ref="Q5:Q6"/>
    <mergeCell ref="P5:P6"/>
    <mergeCell ref="L5:L6"/>
    <mergeCell ref="J5:J6"/>
    <mergeCell ref="I5:I6"/>
    <mergeCell ref="Y5:Y6"/>
    <mergeCell ref="N5:N6"/>
    <mergeCell ref="A2:Y2"/>
    <mergeCell ref="A4:A6"/>
    <mergeCell ref="B4:B6"/>
    <mergeCell ref="C4:C6"/>
    <mergeCell ref="E4:Y4"/>
    <mergeCell ref="E5:E6"/>
    <mergeCell ref="D4:D6"/>
    <mergeCell ref="W5:W6"/>
    <mergeCell ref="A170:Y170"/>
    <mergeCell ref="F5:F6"/>
    <mergeCell ref="T5:T6"/>
    <mergeCell ref="X5:X6"/>
    <mergeCell ref="V5:V6"/>
    <mergeCell ref="R5:R6"/>
    <mergeCell ref="U5:U6"/>
    <mergeCell ref="O5:O6"/>
    <mergeCell ref="G5:G6"/>
    <mergeCell ref="M5:M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info</cp:lastModifiedBy>
  <cp:lastPrinted>2012-05-18T11:21:43Z</cp:lastPrinted>
  <dcterms:created xsi:type="dcterms:W3CDTF">2001-05-07T11:51:26Z</dcterms:created>
  <dcterms:modified xsi:type="dcterms:W3CDTF">2012-05-21T05:18:39Z</dcterms:modified>
  <cp:category/>
  <cp:version/>
  <cp:contentType/>
  <cp:contentStatus/>
</cp:coreProperties>
</file>