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<sst xmlns="http://schemas.openxmlformats.org/spreadsheetml/2006/main" count="123" uniqueCount="48">
  <si>
    <t>С П Р А В К 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</si>
  <si>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</si>
  <si>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</si>
  <si>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</si>
  <si>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</si>
  <si>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</si>
  <si>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</si>
  <si>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</si>
  <si>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</si>
  <si>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</si>
  <si>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</si>
  <si>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</si>
  <si>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</si>
  <si>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</si>
  <si>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</si>
  <si>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</si>
  <si>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</si>
  <si>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</si>
  <si>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</si>
  <si>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</si>
  <si>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</si>
  <si>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</si>
  <si>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</si>
  <si>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</si>
  <si>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</si>
  <si>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</si>
  <si>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</si>
  <si>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</si>
  <si>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</si>
  <si>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</si>
  <si>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</si>
  <si>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</si>
  <si>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</si>
  <si>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</si>
  <si>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</si>
  <si>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</si>
  <si>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</si>
  <si>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</si>
  <si>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</si>
  <si>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</si>
  <si>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</si>
  <si>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</si>
  <si>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Итого по поселениям</t>
  </si>
  <si>
    <t>дотации  бюджетам поселений на выравнивание уровня бюджетной обеспеченности (код доходов 00020201001100000151)</t>
  </si>
  <si>
    <t>дотации бюджетам  поселений на поддержку мер по обеспечению сбалансированности бюджетов (код доходов 00020201003100000151)</t>
  </si>
  <si>
    <t>Новочелны- Сюрбеевское сельское поселение</t>
  </si>
  <si>
    <t>об исполнении бюджетов поселений Комсомольского района на 01 июня 2010 г.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</si>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</sst>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1">
    <font>
      <sz val="10"/>
      <name val="Arial Cyr"/>
      <family val="0"/>
    </font>
    <font>
      <sz val="16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10"/>
      <name val="Arial"/>
      <family val="0"/>
    </font>
    <font>
      <sz val="10"/>
      <name val="TimesET"/>
      <family val="0"/>
    </font>
    <font>
      <b/>
      <sz val="10"/>
      <name val="TimesET"/>
      <family val="0"/>
    </font>
    <font>
      <sz val="12"/>
      <name val="TimesET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4" xfId="17" applyFont="1" applyFill="1" applyBorder="1" applyAlignment="1">
      <alignment vertical="center" wrapText="1"/>
      <protection/>
    </xf>
    <xf numFmtId="0" fontId="5" fillId="0" borderId="5" xfId="17" applyFont="1" applyFill="1" applyBorder="1" applyAlignment="1" applyProtection="1">
      <alignment vertical="center" wrapText="1"/>
      <protection locked="0"/>
    </xf>
    <xf numFmtId="0" fontId="7" fillId="0" borderId="1" xfId="17" applyFont="1" applyFill="1" applyBorder="1" applyAlignment="1" applyProtection="1">
      <alignment vertical="center" wrapText="1"/>
      <protection locked="0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 applyProtection="1">
      <alignment vertical="center" wrapText="1"/>
      <protection locked="0"/>
    </xf>
    <xf numFmtId="16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2" fontId="9" fillId="0" borderId="1" xfId="0" applyNumberFormat="1" applyFont="1" applyBorder="1" applyAlignment="1" applyProtection="1">
      <alignment vertical="center" wrapText="1"/>
      <protection locked="0"/>
    </xf>
    <xf numFmtId="165" fontId="8" fillId="0" borderId="1" xfId="0" applyNumberFormat="1" applyFont="1" applyBorder="1" applyAlignment="1" applyProtection="1">
      <alignment vertical="center" wrapText="1"/>
      <protection locked="0"/>
    </xf>
    <xf numFmtId="165" fontId="9" fillId="0" borderId="1" xfId="0" applyNumberFormat="1" applyFont="1" applyBorder="1" applyAlignment="1" applyProtection="1">
      <alignment vertical="center" wrapText="1"/>
      <protection locked="0"/>
    </xf>
    <xf numFmtId="165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165" fontId="8" fillId="0" borderId="1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4" xfId="17" applyFont="1" applyFill="1" applyBorder="1" applyAlignment="1">
      <alignment horizontal="center" vertical="center" wrapText="1"/>
      <protection/>
    </xf>
    <xf numFmtId="0" fontId="6" fillId="0" borderId="5" xfId="17" applyFont="1" applyFill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1"/>
  <sheetViews>
    <sheetView tabSelected="1" workbookViewId="0" topLeftCell="A2">
      <pane xSplit="2" topLeftCell="I1" activePane="topRight" state="frozen"/>
      <selection pane="topLeft" activeCell="A9" sqref="A9"/>
      <selection pane="topRight" activeCell="O10" sqref="O10"/>
    </sheetView>
  </sheetViews>
  <sheetFormatPr defaultColWidth="9.00390625" defaultRowHeight="12.75"/>
  <cols>
    <col min="1" max="1" width="3.375" style="0" customWidth="1"/>
    <col min="2" max="2" width="32.125" style="0" customWidth="1"/>
    <col min="3" max="3" width="13.00390625" style="0" customWidth="1"/>
    <col min="4" max="4" width="12.25390625" style="0" customWidth="1"/>
    <col min="5" max="5" width="8.25390625" style="0" customWidth="1"/>
    <col min="6" max="7" width="11.875" style="0" customWidth="1"/>
    <col min="8" max="8" width="9.375" style="0" customWidth="1"/>
    <col min="9" max="10" width="10.75390625" style="0" customWidth="1"/>
    <col min="11" max="11" width="8.625" style="0" customWidth="1"/>
    <col min="14" max="14" width="10.25390625" style="0" customWidth="1"/>
    <col min="16" max="16" width="8.25390625" style="0" customWidth="1"/>
    <col min="17" max="17" width="8.625" style="0" customWidth="1"/>
    <col min="18" max="18" width="11.875" style="0" customWidth="1"/>
    <col min="19" max="19" width="10.25390625" style="0" customWidth="1"/>
    <col min="20" max="20" width="10.625" style="0" customWidth="1"/>
    <col min="23" max="23" width="10.625" style="0" customWidth="1"/>
    <col min="24" max="25" width="9.125" style="0" hidden="1" customWidth="1"/>
    <col min="26" max="26" width="10.125" style="0" hidden="1" customWidth="1"/>
    <col min="28" max="28" width="8.125" style="0" customWidth="1"/>
    <col min="29" max="29" width="8.375" style="0" customWidth="1"/>
    <col min="30" max="30" width="0.12890625" style="0" hidden="1" customWidth="1"/>
    <col min="31" max="31" width="9.125" style="0" hidden="1" customWidth="1"/>
    <col min="32" max="32" width="11.25390625" style="0" hidden="1" customWidth="1"/>
    <col min="33" max="34" width="11.875" style="0" customWidth="1"/>
    <col min="35" max="35" width="10.625" style="0" customWidth="1"/>
    <col min="36" max="36" width="13.00390625" style="0" customWidth="1"/>
    <col min="37" max="37" width="11.25390625" style="0" customWidth="1"/>
    <col min="38" max="39" width="10.625" style="0" customWidth="1"/>
    <col min="40" max="40" width="9.00390625" style="0" customWidth="1"/>
    <col min="41" max="41" width="8.625" style="0" customWidth="1"/>
    <col min="42" max="43" width="9.125" style="0" hidden="1" customWidth="1"/>
    <col min="44" max="44" width="10.875" style="0" hidden="1" customWidth="1"/>
    <col min="45" max="46" width="10.625" style="0" customWidth="1"/>
    <col min="47" max="47" width="10.125" style="0" customWidth="1"/>
    <col min="48" max="48" width="12.25390625" style="0" customWidth="1"/>
    <col min="49" max="49" width="11.375" style="0" customWidth="1"/>
    <col min="50" max="50" width="10.25390625" style="0" customWidth="1"/>
    <col min="51" max="52" width="10.75390625" style="0" customWidth="1"/>
    <col min="53" max="53" width="8.625" style="0" customWidth="1"/>
    <col min="54" max="54" width="10.75390625" style="0" customWidth="1"/>
    <col min="55" max="55" width="11.00390625" style="0" customWidth="1"/>
    <col min="56" max="56" width="8.75390625" style="0" customWidth="1"/>
    <col min="57" max="57" width="8.25390625" style="0" customWidth="1"/>
    <col min="58" max="58" width="9.25390625" style="0" customWidth="1"/>
    <col min="59" max="59" width="8.375" style="0" customWidth="1"/>
    <col min="60" max="60" width="11.25390625" style="0" customWidth="1"/>
    <col min="61" max="61" width="10.25390625" style="0" customWidth="1"/>
    <col min="62" max="62" width="8.00390625" style="0" customWidth="1"/>
    <col min="63" max="63" width="11.125" style="0" customWidth="1"/>
    <col min="64" max="64" width="9.75390625" style="0" customWidth="1"/>
    <col min="65" max="65" width="7.125" style="0" customWidth="1"/>
    <col min="66" max="67" width="10.25390625" style="0" customWidth="1"/>
    <col min="68" max="68" width="7.625" style="0" customWidth="1"/>
    <col min="69" max="69" width="9.75390625" style="0" customWidth="1"/>
    <col min="70" max="70" width="8.25390625" style="0" customWidth="1"/>
    <col min="71" max="71" width="8.00390625" style="0" customWidth="1"/>
    <col min="72" max="72" width="0.12890625" style="0" hidden="1" customWidth="1"/>
    <col min="73" max="73" width="15.75390625" style="0" hidden="1" customWidth="1"/>
    <col min="74" max="74" width="17.25390625" style="0" hidden="1" customWidth="1"/>
    <col min="75" max="75" width="10.375" style="0" customWidth="1"/>
    <col min="76" max="76" width="10.75390625" style="0" customWidth="1"/>
    <col min="77" max="77" width="4.25390625" style="0" hidden="1" customWidth="1"/>
  </cols>
  <sheetData>
    <row r="1" spans="1:7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W1" s="1"/>
      <c r="BX1" s="1"/>
      <c r="BY1" s="1"/>
    </row>
    <row r="2" spans="1:65" ht="20.25">
      <c r="A2" s="1"/>
      <c r="B2" s="1"/>
      <c r="C2" s="21" t="s">
        <v>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34.5" customHeight="1">
      <c r="A3" s="1"/>
      <c r="B3" s="1"/>
      <c r="C3" s="22" t="s">
        <v>46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.75" customHeight="1">
      <c r="A4" s="1"/>
      <c r="B4" s="1"/>
      <c r="C4" s="1"/>
      <c r="D4" s="1"/>
      <c r="E4" s="1"/>
      <c r="F4" s="1"/>
      <c r="J4" s="23"/>
      <c r="K4" s="23"/>
      <c r="L4" s="23"/>
      <c r="M4" s="2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77" ht="12.75">
      <c r="A6" s="24" t="s">
        <v>1</v>
      </c>
      <c r="B6" s="24"/>
      <c r="C6" s="25" t="s">
        <v>2</v>
      </c>
      <c r="D6" s="26"/>
      <c r="E6" s="27"/>
      <c r="F6" s="34" t="s">
        <v>3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6"/>
      <c r="AV6" s="24" t="s">
        <v>4</v>
      </c>
      <c r="AW6" s="24"/>
      <c r="AX6" s="24"/>
      <c r="AY6" s="34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6"/>
      <c r="BW6" s="25" t="s">
        <v>5</v>
      </c>
      <c r="BX6" s="26"/>
      <c r="BY6" s="27"/>
    </row>
    <row r="7" spans="1:77" ht="12.75">
      <c r="A7" s="24"/>
      <c r="B7" s="24"/>
      <c r="C7" s="28"/>
      <c r="D7" s="29"/>
      <c r="E7" s="30"/>
      <c r="F7" s="24" t="s">
        <v>6</v>
      </c>
      <c r="G7" s="24"/>
      <c r="H7" s="24"/>
      <c r="I7" s="46" t="s">
        <v>7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8"/>
      <c r="AG7" s="24" t="s">
        <v>8</v>
      </c>
      <c r="AH7" s="24"/>
      <c r="AI7" s="24"/>
      <c r="AJ7" s="34" t="s">
        <v>7</v>
      </c>
      <c r="AK7" s="35"/>
      <c r="AL7" s="35"/>
      <c r="AM7" s="35"/>
      <c r="AN7" s="35"/>
      <c r="AO7" s="35"/>
      <c r="AP7" s="35"/>
      <c r="AQ7" s="35"/>
      <c r="AR7" s="36"/>
      <c r="AS7" s="24" t="s">
        <v>9</v>
      </c>
      <c r="AT7" s="24"/>
      <c r="AU7" s="24"/>
      <c r="AV7" s="24"/>
      <c r="AW7" s="24"/>
      <c r="AX7" s="24"/>
      <c r="AY7" s="34" t="s">
        <v>7</v>
      </c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6"/>
      <c r="BW7" s="28"/>
      <c r="BX7" s="29"/>
      <c r="BY7" s="30"/>
    </row>
    <row r="8" spans="1:77" ht="59.25" customHeight="1">
      <c r="A8" s="24"/>
      <c r="B8" s="24"/>
      <c r="C8" s="28"/>
      <c r="D8" s="29"/>
      <c r="E8" s="30"/>
      <c r="F8" s="24"/>
      <c r="G8" s="24"/>
      <c r="H8" s="24"/>
      <c r="I8" s="25" t="s">
        <v>10</v>
      </c>
      <c r="J8" s="26"/>
      <c r="K8" s="27"/>
      <c r="L8" s="25" t="s">
        <v>11</v>
      </c>
      <c r="M8" s="26"/>
      <c r="N8" s="27"/>
      <c r="O8" s="25" t="s">
        <v>12</v>
      </c>
      <c r="P8" s="26"/>
      <c r="Q8" s="27"/>
      <c r="R8" s="25" t="s">
        <v>13</v>
      </c>
      <c r="S8" s="26"/>
      <c r="T8" s="27"/>
      <c r="U8" s="25" t="s">
        <v>14</v>
      </c>
      <c r="V8" s="26"/>
      <c r="W8" s="27"/>
      <c r="X8" s="25" t="s">
        <v>15</v>
      </c>
      <c r="Y8" s="26"/>
      <c r="Z8" s="27"/>
      <c r="AA8" s="25" t="s">
        <v>16</v>
      </c>
      <c r="AB8" s="26"/>
      <c r="AC8" s="27"/>
      <c r="AD8" s="25" t="s">
        <v>17</v>
      </c>
      <c r="AE8" s="26"/>
      <c r="AF8" s="27"/>
      <c r="AG8" s="24"/>
      <c r="AH8" s="24"/>
      <c r="AI8" s="24"/>
      <c r="AJ8" s="25" t="s">
        <v>43</v>
      </c>
      <c r="AK8" s="26"/>
      <c r="AL8" s="27"/>
      <c r="AM8" s="25" t="s">
        <v>44</v>
      </c>
      <c r="AN8" s="26"/>
      <c r="AO8" s="27"/>
      <c r="AP8" s="25" t="s">
        <v>18</v>
      </c>
      <c r="AQ8" s="26"/>
      <c r="AR8" s="27"/>
      <c r="AS8" s="24"/>
      <c r="AT8" s="24"/>
      <c r="AU8" s="24"/>
      <c r="AV8" s="24"/>
      <c r="AW8" s="24"/>
      <c r="AX8" s="24"/>
      <c r="AY8" s="38" t="s">
        <v>19</v>
      </c>
      <c r="AZ8" s="39"/>
      <c r="BA8" s="40"/>
      <c r="BB8" s="37" t="s">
        <v>3</v>
      </c>
      <c r="BC8" s="37"/>
      <c r="BD8" s="37"/>
      <c r="BE8" s="38" t="s">
        <v>20</v>
      </c>
      <c r="BF8" s="39"/>
      <c r="BG8" s="40"/>
      <c r="BH8" s="38" t="s">
        <v>21</v>
      </c>
      <c r="BI8" s="39"/>
      <c r="BJ8" s="40"/>
      <c r="BK8" s="25" t="s">
        <v>22</v>
      </c>
      <c r="BL8" s="26"/>
      <c r="BM8" s="27"/>
      <c r="BN8" s="34" t="s">
        <v>23</v>
      </c>
      <c r="BO8" s="35"/>
      <c r="BP8" s="35"/>
      <c r="BQ8" s="35"/>
      <c r="BR8" s="35"/>
      <c r="BS8" s="36"/>
      <c r="BT8" s="25" t="s">
        <v>24</v>
      </c>
      <c r="BU8" s="26"/>
      <c r="BV8" s="27"/>
      <c r="BW8" s="28"/>
      <c r="BX8" s="29"/>
      <c r="BY8" s="30"/>
    </row>
    <row r="9" spans="1:77" ht="66" customHeight="1">
      <c r="A9" s="24"/>
      <c r="B9" s="24"/>
      <c r="C9" s="31"/>
      <c r="D9" s="32"/>
      <c r="E9" s="33"/>
      <c r="F9" s="24"/>
      <c r="G9" s="24"/>
      <c r="H9" s="24"/>
      <c r="I9" s="31"/>
      <c r="J9" s="32"/>
      <c r="K9" s="33"/>
      <c r="L9" s="31"/>
      <c r="M9" s="32"/>
      <c r="N9" s="33"/>
      <c r="O9" s="31"/>
      <c r="P9" s="32"/>
      <c r="Q9" s="33"/>
      <c r="R9" s="31"/>
      <c r="S9" s="32"/>
      <c r="T9" s="33"/>
      <c r="U9" s="31"/>
      <c r="V9" s="32"/>
      <c r="W9" s="33"/>
      <c r="X9" s="31"/>
      <c r="Y9" s="32"/>
      <c r="Z9" s="33"/>
      <c r="AA9" s="31"/>
      <c r="AB9" s="32"/>
      <c r="AC9" s="33"/>
      <c r="AD9" s="31"/>
      <c r="AE9" s="32"/>
      <c r="AF9" s="33"/>
      <c r="AG9" s="24"/>
      <c r="AH9" s="24"/>
      <c r="AI9" s="24"/>
      <c r="AJ9" s="31"/>
      <c r="AK9" s="32"/>
      <c r="AL9" s="33"/>
      <c r="AM9" s="31"/>
      <c r="AN9" s="32"/>
      <c r="AO9" s="33"/>
      <c r="AP9" s="31"/>
      <c r="AQ9" s="32"/>
      <c r="AR9" s="33"/>
      <c r="AS9" s="24"/>
      <c r="AT9" s="24"/>
      <c r="AU9" s="24"/>
      <c r="AV9" s="24"/>
      <c r="AW9" s="24"/>
      <c r="AX9" s="24"/>
      <c r="AY9" s="41"/>
      <c r="AZ9" s="42"/>
      <c r="BA9" s="43"/>
      <c r="BB9" s="37" t="s">
        <v>25</v>
      </c>
      <c r="BC9" s="37"/>
      <c r="BD9" s="37"/>
      <c r="BE9" s="41"/>
      <c r="BF9" s="42"/>
      <c r="BG9" s="43"/>
      <c r="BH9" s="41"/>
      <c r="BI9" s="42"/>
      <c r="BJ9" s="43"/>
      <c r="BK9" s="31"/>
      <c r="BL9" s="32"/>
      <c r="BM9" s="33"/>
      <c r="BN9" s="34" t="s">
        <v>26</v>
      </c>
      <c r="BO9" s="35"/>
      <c r="BP9" s="36"/>
      <c r="BQ9" s="34" t="s">
        <v>27</v>
      </c>
      <c r="BR9" s="35"/>
      <c r="BS9" s="36"/>
      <c r="BT9" s="31"/>
      <c r="BU9" s="32"/>
      <c r="BV9" s="33"/>
      <c r="BW9" s="31"/>
      <c r="BX9" s="32"/>
      <c r="BY9" s="33"/>
    </row>
    <row r="10" spans="1:77" ht="78.75">
      <c r="A10" s="24"/>
      <c r="B10" s="24"/>
      <c r="C10" s="2" t="s">
        <v>28</v>
      </c>
      <c r="D10" s="2" t="s">
        <v>29</v>
      </c>
      <c r="E10" s="2" t="s">
        <v>30</v>
      </c>
      <c r="F10" s="2" t="s">
        <v>28</v>
      </c>
      <c r="G10" s="2" t="s">
        <v>29</v>
      </c>
      <c r="H10" s="2" t="s">
        <v>30</v>
      </c>
      <c r="I10" s="2" t="s">
        <v>28</v>
      </c>
      <c r="J10" s="2" t="s">
        <v>29</v>
      </c>
      <c r="K10" s="2" t="s">
        <v>30</v>
      </c>
      <c r="L10" s="2" t="s">
        <v>28</v>
      </c>
      <c r="M10" s="2" t="s">
        <v>29</v>
      </c>
      <c r="N10" s="2" t="s">
        <v>30</v>
      </c>
      <c r="O10" s="2" t="s">
        <v>28</v>
      </c>
      <c r="P10" s="2" t="s">
        <v>29</v>
      </c>
      <c r="Q10" s="2" t="s">
        <v>30</v>
      </c>
      <c r="R10" s="2" t="s">
        <v>28</v>
      </c>
      <c r="S10" s="2" t="s">
        <v>29</v>
      </c>
      <c r="T10" s="2" t="s">
        <v>30</v>
      </c>
      <c r="U10" s="2" t="s">
        <v>28</v>
      </c>
      <c r="V10" s="2" t="s">
        <v>29</v>
      </c>
      <c r="W10" s="2" t="s">
        <v>30</v>
      </c>
      <c r="X10" s="2" t="s">
        <v>28</v>
      </c>
      <c r="Y10" s="2" t="s">
        <v>29</v>
      </c>
      <c r="Z10" s="2" t="s">
        <v>30</v>
      </c>
      <c r="AA10" s="2" t="s">
        <v>28</v>
      </c>
      <c r="AB10" s="2" t="s">
        <v>29</v>
      </c>
      <c r="AC10" s="2" t="s">
        <v>30</v>
      </c>
      <c r="AD10" s="2" t="s">
        <v>28</v>
      </c>
      <c r="AE10" s="2" t="s">
        <v>29</v>
      </c>
      <c r="AF10" s="2" t="s">
        <v>30</v>
      </c>
      <c r="AG10" s="2" t="s">
        <v>28</v>
      </c>
      <c r="AH10" s="2" t="s">
        <v>29</v>
      </c>
      <c r="AI10" s="2" t="s">
        <v>30</v>
      </c>
      <c r="AJ10" s="2" t="s">
        <v>28</v>
      </c>
      <c r="AK10" s="2" t="s">
        <v>29</v>
      </c>
      <c r="AL10" s="2" t="s">
        <v>30</v>
      </c>
      <c r="AM10" s="2" t="s">
        <v>28</v>
      </c>
      <c r="AN10" s="2" t="s">
        <v>29</v>
      </c>
      <c r="AO10" s="2" t="s">
        <v>30</v>
      </c>
      <c r="AP10" s="2" t="s">
        <v>28</v>
      </c>
      <c r="AQ10" s="2" t="s">
        <v>29</v>
      </c>
      <c r="AR10" s="2" t="s">
        <v>30</v>
      </c>
      <c r="AS10" s="2" t="s">
        <v>28</v>
      </c>
      <c r="AT10" s="2" t="s">
        <v>29</v>
      </c>
      <c r="AU10" s="2" t="s">
        <v>30</v>
      </c>
      <c r="AV10" s="2" t="s">
        <v>28</v>
      </c>
      <c r="AW10" s="2" t="s">
        <v>29</v>
      </c>
      <c r="AX10" s="2" t="s">
        <v>30</v>
      </c>
      <c r="AY10" s="2" t="s">
        <v>28</v>
      </c>
      <c r="AZ10" s="2" t="s">
        <v>29</v>
      </c>
      <c r="BA10" s="2" t="s">
        <v>30</v>
      </c>
      <c r="BB10" s="2" t="s">
        <v>28</v>
      </c>
      <c r="BC10" s="2" t="s">
        <v>29</v>
      </c>
      <c r="BD10" s="2" t="s">
        <v>30</v>
      </c>
      <c r="BE10" s="2" t="s">
        <v>28</v>
      </c>
      <c r="BF10" s="2" t="s">
        <v>29</v>
      </c>
      <c r="BG10" s="2" t="s">
        <v>30</v>
      </c>
      <c r="BH10" s="2" t="s">
        <v>28</v>
      </c>
      <c r="BI10" s="2" t="s">
        <v>29</v>
      </c>
      <c r="BJ10" s="2" t="s">
        <v>30</v>
      </c>
      <c r="BK10" s="2" t="s">
        <v>28</v>
      </c>
      <c r="BL10" s="2" t="s">
        <v>29</v>
      </c>
      <c r="BM10" s="2" t="s">
        <v>30</v>
      </c>
      <c r="BN10" s="2" t="s">
        <v>28</v>
      </c>
      <c r="BO10" s="2" t="s">
        <v>29</v>
      </c>
      <c r="BP10" s="2" t="s">
        <v>30</v>
      </c>
      <c r="BQ10" s="2" t="s">
        <v>28</v>
      </c>
      <c r="BR10" s="2" t="s">
        <v>29</v>
      </c>
      <c r="BS10" s="2" t="s">
        <v>30</v>
      </c>
      <c r="BT10" s="2" t="s">
        <v>28</v>
      </c>
      <c r="BU10" s="2" t="s">
        <v>29</v>
      </c>
      <c r="BV10" s="2" t="s">
        <v>30</v>
      </c>
      <c r="BW10" s="2" t="s">
        <v>28</v>
      </c>
      <c r="BX10" s="2" t="s">
        <v>29</v>
      </c>
      <c r="BY10" s="2" t="s">
        <v>30</v>
      </c>
    </row>
    <row r="11" spans="1:77" ht="12.75">
      <c r="A11" s="44">
        <v>1</v>
      </c>
      <c r="B11" s="45"/>
      <c r="C11" s="2">
        <v>2</v>
      </c>
      <c r="D11" s="2">
        <v>3</v>
      </c>
      <c r="E11" s="3">
        <v>4</v>
      </c>
      <c r="F11" s="2">
        <v>5</v>
      </c>
      <c r="G11" s="2">
        <v>6</v>
      </c>
      <c r="H11" s="3">
        <v>7</v>
      </c>
      <c r="I11" s="3">
        <v>8</v>
      </c>
      <c r="J11" s="3">
        <v>9</v>
      </c>
      <c r="K11" s="3">
        <v>10</v>
      </c>
      <c r="L11" s="3">
        <v>11</v>
      </c>
      <c r="M11" s="3">
        <v>12</v>
      </c>
      <c r="N11" s="3">
        <v>13</v>
      </c>
      <c r="O11" s="3">
        <v>14</v>
      </c>
      <c r="P11" s="3">
        <v>15</v>
      </c>
      <c r="Q11" s="3">
        <v>16</v>
      </c>
      <c r="R11" s="3">
        <v>17</v>
      </c>
      <c r="S11" s="3">
        <v>18</v>
      </c>
      <c r="T11" s="3">
        <v>19</v>
      </c>
      <c r="U11" s="3">
        <v>20</v>
      </c>
      <c r="V11" s="3">
        <v>21</v>
      </c>
      <c r="W11" s="3">
        <v>22</v>
      </c>
      <c r="X11" s="3">
        <v>23</v>
      </c>
      <c r="Y11" s="3">
        <v>24</v>
      </c>
      <c r="Z11" s="3">
        <v>25</v>
      </c>
      <c r="AA11" s="3">
        <v>26</v>
      </c>
      <c r="AB11" s="3">
        <v>27</v>
      </c>
      <c r="AC11" s="3">
        <v>28</v>
      </c>
      <c r="AD11" s="3">
        <v>29</v>
      </c>
      <c r="AE11" s="3">
        <v>30</v>
      </c>
      <c r="AF11" s="3">
        <v>31</v>
      </c>
      <c r="AG11" s="2">
        <v>32</v>
      </c>
      <c r="AH11" s="2">
        <v>33</v>
      </c>
      <c r="AI11" s="2">
        <v>34</v>
      </c>
      <c r="AJ11" s="2">
        <v>35</v>
      </c>
      <c r="AK11" s="2">
        <v>36</v>
      </c>
      <c r="AL11" s="2">
        <v>37</v>
      </c>
      <c r="AM11" s="2">
        <v>38</v>
      </c>
      <c r="AN11" s="2">
        <v>39</v>
      </c>
      <c r="AO11" s="2">
        <v>40</v>
      </c>
      <c r="AP11" s="2">
        <v>41</v>
      </c>
      <c r="AQ11" s="2">
        <v>42</v>
      </c>
      <c r="AR11" s="3">
        <v>43</v>
      </c>
      <c r="AS11" s="2">
        <v>44</v>
      </c>
      <c r="AT11" s="2">
        <v>45</v>
      </c>
      <c r="AU11" s="2">
        <v>46</v>
      </c>
      <c r="AV11" s="2">
        <v>47</v>
      </c>
      <c r="AW11" s="2">
        <v>48</v>
      </c>
      <c r="AX11" s="2">
        <v>49</v>
      </c>
      <c r="AY11" s="2">
        <v>50</v>
      </c>
      <c r="AZ11" s="2">
        <v>51</v>
      </c>
      <c r="BA11" s="2">
        <v>52</v>
      </c>
      <c r="BB11" s="2">
        <v>53</v>
      </c>
      <c r="BC11" s="2">
        <v>54</v>
      </c>
      <c r="BD11" s="2">
        <v>55</v>
      </c>
      <c r="BE11" s="4">
        <v>56</v>
      </c>
      <c r="BF11" s="4">
        <v>57</v>
      </c>
      <c r="BG11" s="4">
        <v>58</v>
      </c>
      <c r="BH11" s="4">
        <v>59</v>
      </c>
      <c r="BI11" s="4">
        <v>60</v>
      </c>
      <c r="BJ11" s="4">
        <v>61</v>
      </c>
      <c r="BK11" s="4">
        <v>62</v>
      </c>
      <c r="BL11" s="4">
        <v>63</v>
      </c>
      <c r="BM11" s="4">
        <v>64</v>
      </c>
      <c r="BN11" s="5">
        <v>65</v>
      </c>
      <c r="BO11" s="5">
        <v>66</v>
      </c>
      <c r="BP11" s="5">
        <v>67</v>
      </c>
      <c r="BQ11" s="5">
        <v>68</v>
      </c>
      <c r="BR11" s="5">
        <v>69</v>
      </c>
      <c r="BS11" s="5">
        <v>70</v>
      </c>
      <c r="BT11" s="5">
        <v>71</v>
      </c>
      <c r="BU11" s="5">
        <v>72</v>
      </c>
      <c r="BV11" s="5">
        <v>73</v>
      </c>
      <c r="BW11" s="2">
        <v>74</v>
      </c>
      <c r="BX11" s="2">
        <v>75</v>
      </c>
      <c r="BY11" s="3">
        <v>76</v>
      </c>
    </row>
    <row r="12" spans="1:77" ht="31.5">
      <c r="A12" s="6">
        <v>1</v>
      </c>
      <c r="B12" s="9" t="s">
        <v>31</v>
      </c>
      <c r="C12" s="10">
        <f aca="true" t="shared" si="0" ref="C12:C23">F12+AG12+AS12</f>
        <v>3204.4</v>
      </c>
      <c r="D12" s="10">
        <f aca="true" t="shared" si="1" ref="D12:D23">G12+AH12+AT12</f>
        <v>1058.5</v>
      </c>
      <c r="E12" s="10">
        <f aca="true" t="shared" si="2" ref="E12:E23">D12/C12*100</f>
        <v>33.032705030582946</v>
      </c>
      <c r="F12" s="11">
        <v>876</v>
      </c>
      <c r="G12" s="11">
        <v>341.2</v>
      </c>
      <c r="H12" s="12">
        <f aca="true" t="shared" si="3" ref="H12:H23">G12/F12*100</f>
        <v>38.949771689497716</v>
      </c>
      <c r="I12" s="11">
        <v>286</v>
      </c>
      <c r="J12" s="11">
        <v>86.3</v>
      </c>
      <c r="K12" s="12">
        <f aca="true" t="shared" si="4" ref="K12:K23">J12/I12*100</f>
        <v>30.174825174825177</v>
      </c>
      <c r="L12" s="11">
        <v>100</v>
      </c>
      <c r="M12" s="11">
        <v>32</v>
      </c>
      <c r="N12" s="12">
        <f aca="true" t="shared" si="5" ref="N12:N23">M12/L12*100</f>
        <v>32</v>
      </c>
      <c r="O12" s="11">
        <v>67</v>
      </c>
      <c r="P12" s="11">
        <v>4.3</v>
      </c>
      <c r="Q12" s="12">
        <f aca="true" t="shared" si="6" ref="Q12:Q23">P12/O12*100</f>
        <v>6.4179104477611935</v>
      </c>
      <c r="R12" s="11">
        <v>350</v>
      </c>
      <c r="S12" s="11">
        <v>193.5</v>
      </c>
      <c r="T12" s="12">
        <f aca="true" t="shared" si="7" ref="T12:T23">S12/R12*100</f>
        <v>55.285714285714285</v>
      </c>
      <c r="U12" s="11">
        <v>73</v>
      </c>
      <c r="V12" s="11">
        <v>21.7</v>
      </c>
      <c r="W12" s="12">
        <f aca="true" t="shared" si="8" ref="W12:W23">V12/U12*100</f>
        <v>29.726027397260275</v>
      </c>
      <c r="X12" s="11"/>
      <c r="Y12" s="11"/>
      <c r="Z12" s="12" t="e">
        <f aca="true" t="shared" si="9" ref="Z12:Z23">Y12/X12*100</f>
        <v>#DIV/0!</v>
      </c>
      <c r="AA12" s="11"/>
      <c r="AB12" s="11"/>
      <c r="AC12" s="12"/>
      <c r="AD12" s="11"/>
      <c r="AE12" s="11"/>
      <c r="AF12" s="12" t="e">
        <f aca="true" t="shared" si="10" ref="AF12:AF23">AE12/AD12*100</f>
        <v>#DIV/0!</v>
      </c>
      <c r="AG12" s="11">
        <v>2289.4</v>
      </c>
      <c r="AH12" s="11">
        <v>715.3</v>
      </c>
      <c r="AI12" s="12">
        <f aca="true" t="shared" si="11" ref="AI12:AI23">AH12/AG12*100</f>
        <v>31.243994059578927</v>
      </c>
      <c r="AJ12" s="12">
        <v>1809.6</v>
      </c>
      <c r="AK12" s="12">
        <v>652.3</v>
      </c>
      <c r="AL12" s="12">
        <f aca="true" t="shared" si="12" ref="AL12:AL23">AK12/AJ12*100</f>
        <v>36.046640141467726</v>
      </c>
      <c r="AM12" s="12"/>
      <c r="AN12" s="12"/>
      <c r="AO12" s="12"/>
      <c r="AP12" s="13"/>
      <c r="AQ12" s="14"/>
      <c r="AR12" s="12" t="e">
        <f aca="true" t="shared" si="13" ref="AR12:AR23">AQ12/AP12*100</f>
        <v>#DIV/0!</v>
      </c>
      <c r="AS12" s="11">
        <v>39</v>
      </c>
      <c r="AT12" s="11">
        <v>2</v>
      </c>
      <c r="AU12" s="12">
        <f aca="true" t="shared" si="14" ref="AU12:AU23">AT12/AS12*100</f>
        <v>5.128205128205128</v>
      </c>
      <c r="AV12" s="15">
        <v>3619.6</v>
      </c>
      <c r="AW12" s="15">
        <v>1144.4</v>
      </c>
      <c r="AX12" s="10">
        <f aca="true" t="shared" si="15" ref="AX12:AX23">AW12/AV12*100</f>
        <v>31.616753232401372</v>
      </c>
      <c r="AY12" s="16">
        <v>603.9</v>
      </c>
      <c r="AZ12" s="16">
        <v>220.8</v>
      </c>
      <c r="BA12" s="12">
        <f aca="true" t="shared" si="16" ref="BA12:BA23">AZ12/AY12*100</f>
        <v>36.56234475906607</v>
      </c>
      <c r="BB12" s="16">
        <v>589.6</v>
      </c>
      <c r="BC12" s="16">
        <v>220.8</v>
      </c>
      <c r="BD12" s="12">
        <f aca="true" t="shared" si="17" ref="BD12:BD23">BC12/BB12*100</f>
        <v>37.44911804613297</v>
      </c>
      <c r="BE12" s="16">
        <v>0</v>
      </c>
      <c r="BF12" s="16">
        <v>0</v>
      </c>
      <c r="BG12" s="12"/>
      <c r="BH12" s="16">
        <v>919.7</v>
      </c>
      <c r="BI12" s="16">
        <v>183.2</v>
      </c>
      <c r="BJ12" s="20">
        <f aca="true" t="shared" si="18" ref="BJ12:BJ23">BI12/BH12*100</f>
        <v>19.919538980102207</v>
      </c>
      <c r="BK12" s="16">
        <v>1822.8</v>
      </c>
      <c r="BL12" s="16">
        <v>701.1</v>
      </c>
      <c r="BM12" s="20">
        <f aca="true" t="shared" si="19" ref="BM12:BM23">BL12/BK12*100</f>
        <v>38.462804476629366</v>
      </c>
      <c r="BN12" s="17">
        <v>1230.5</v>
      </c>
      <c r="BO12" s="17">
        <v>471.3</v>
      </c>
      <c r="BP12" s="20">
        <f aca="true" t="shared" si="20" ref="BP12:BP23">BO12/BN12*100</f>
        <v>38.301503453880535</v>
      </c>
      <c r="BQ12" s="17">
        <v>60</v>
      </c>
      <c r="BR12" s="17">
        <v>17.6</v>
      </c>
      <c r="BS12" s="20">
        <f aca="true" t="shared" si="21" ref="BS12:BS23">BR12/BQ12*100</f>
        <v>29.333333333333332</v>
      </c>
      <c r="BT12" s="17"/>
      <c r="BU12" s="17"/>
      <c r="BV12" s="20" t="e">
        <f aca="true" t="shared" si="22" ref="BV12:BV23">BU12/BT12*100</f>
        <v>#DIV/0!</v>
      </c>
      <c r="BW12" s="20">
        <f aca="true" t="shared" si="23" ref="BW12:BW23">C12-AV12</f>
        <v>-415.1999999999998</v>
      </c>
      <c r="BX12" s="20">
        <f aca="true" t="shared" si="24" ref="BX12:BX23">D12-AW12</f>
        <v>-85.90000000000009</v>
      </c>
      <c r="BY12" s="12"/>
    </row>
    <row r="13" spans="1:77" ht="31.5">
      <c r="A13" s="6">
        <v>2</v>
      </c>
      <c r="B13" s="9" t="s">
        <v>32</v>
      </c>
      <c r="C13" s="10">
        <f t="shared" si="0"/>
        <v>2969.5</v>
      </c>
      <c r="D13" s="10">
        <f t="shared" si="1"/>
        <v>1246.1</v>
      </c>
      <c r="E13" s="10">
        <f t="shared" si="2"/>
        <v>41.96329348375147</v>
      </c>
      <c r="F13" s="11">
        <v>389</v>
      </c>
      <c r="G13" s="11">
        <v>370.6</v>
      </c>
      <c r="H13" s="12">
        <f t="shared" si="3"/>
        <v>95.26992287917739</v>
      </c>
      <c r="I13" s="11">
        <v>121</v>
      </c>
      <c r="J13" s="11">
        <v>34.7</v>
      </c>
      <c r="K13" s="12">
        <f t="shared" si="4"/>
        <v>28.677685950413224</v>
      </c>
      <c r="L13" s="11">
        <v>4</v>
      </c>
      <c r="M13" s="11">
        <v>53.8</v>
      </c>
      <c r="N13" s="12">
        <f t="shared" si="5"/>
        <v>1345</v>
      </c>
      <c r="O13" s="11">
        <v>46</v>
      </c>
      <c r="P13" s="11">
        <v>2.6</v>
      </c>
      <c r="Q13" s="12">
        <f t="shared" si="6"/>
        <v>5.6521739130434785</v>
      </c>
      <c r="R13" s="11">
        <v>200</v>
      </c>
      <c r="S13" s="11">
        <v>86.3</v>
      </c>
      <c r="T13" s="12">
        <f t="shared" si="7"/>
        <v>43.15</v>
      </c>
      <c r="U13" s="11">
        <v>18</v>
      </c>
      <c r="V13" s="11">
        <v>1.2</v>
      </c>
      <c r="W13" s="12">
        <f t="shared" si="8"/>
        <v>6.666666666666667</v>
      </c>
      <c r="X13" s="11"/>
      <c r="Y13" s="11"/>
      <c r="Z13" s="12" t="e">
        <f t="shared" si="9"/>
        <v>#DIV/0!</v>
      </c>
      <c r="AA13" s="11"/>
      <c r="AB13" s="11"/>
      <c r="AC13" s="12"/>
      <c r="AD13" s="11"/>
      <c r="AE13" s="11"/>
      <c r="AF13" s="12" t="e">
        <f t="shared" si="10"/>
        <v>#DIV/0!</v>
      </c>
      <c r="AG13" s="11">
        <v>2466</v>
      </c>
      <c r="AH13" s="11">
        <v>788.5</v>
      </c>
      <c r="AI13" s="12">
        <f t="shared" si="11"/>
        <v>31.974858069748578</v>
      </c>
      <c r="AJ13" s="12">
        <v>1234.9</v>
      </c>
      <c r="AK13" s="12">
        <v>445.5</v>
      </c>
      <c r="AL13" s="12">
        <f t="shared" si="12"/>
        <v>36.07579561098064</v>
      </c>
      <c r="AM13" s="12"/>
      <c r="AN13" s="12"/>
      <c r="AO13" s="12"/>
      <c r="AP13" s="13"/>
      <c r="AQ13" s="13"/>
      <c r="AR13" s="12" t="e">
        <f t="shared" si="13"/>
        <v>#DIV/0!</v>
      </c>
      <c r="AS13" s="11">
        <v>114.5</v>
      </c>
      <c r="AT13" s="11">
        <v>87</v>
      </c>
      <c r="AU13" s="12">
        <f t="shared" si="14"/>
        <v>75.9825327510917</v>
      </c>
      <c r="AV13" s="15">
        <v>3044.5</v>
      </c>
      <c r="AW13" s="15">
        <v>1052.9</v>
      </c>
      <c r="AX13" s="10">
        <f t="shared" si="15"/>
        <v>34.583675480374445</v>
      </c>
      <c r="AY13" s="16">
        <v>550.9</v>
      </c>
      <c r="AZ13" s="16">
        <v>218.7</v>
      </c>
      <c r="BA13" s="12">
        <f t="shared" si="16"/>
        <v>39.69867489562534</v>
      </c>
      <c r="BB13" s="16">
        <v>541.7</v>
      </c>
      <c r="BC13" s="16">
        <v>218.7</v>
      </c>
      <c r="BD13" s="12">
        <f t="shared" si="17"/>
        <v>40.37290012922281</v>
      </c>
      <c r="BE13" s="16">
        <v>0</v>
      </c>
      <c r="BF13" s="16">
        <v>0</v>
      </c>
      <c r="BG13" s="12"/>
      <c r="BH13" s="16">
        <v>505.5</v>
      </c>
      <c r="BI13" s="16">
        <v>159.1</v>
      </c>
      <c r="BJ13" s="20">
        <f t="shared" si="18"/>
        <v>31.473788328387737</v>
      </c>
      <c r="BK13" s="16">
        <v>752.5</v>
      </c>
      <c r="BL13" s="16">
        <v>281.2</v>
      </c>
      <c r="BM13" s="20">
        <f t="shared" si="19"/>
        <v>37.3687707641196</v>
      </c>
      <c r="BN13" s="17">
        <v>530.8</v>
      </c>
      <c r="BO13" s="17">
        <v>194.9</v>
      </c>
      <c r="BP13" s="20">
        <f t="shared" si="20"/>
        <v>36.71816126601357</v>
      </c>
      <c r="BQ13" s="17">
        <v>64.9</v>
      </c>
      <c r="BR13" s="17">
        <v>19.8</v>
      </c>
      <c r="BS13" s="20">
        <f t="shared" si="21"/>
        <v>30.508474576271183</v>
      </c>
      <c r="BT13" s="17"/>
      <c r="BU13" s="17"/>
      <c r="BV13" s="20" t="e">
        <f t="shared" si="22"/>
        <v>#DIV/0!</v>
      </c>
      <c r="BW13" s="20">
        <f t="shared" si="23"/>
        <v>-75</v>
      </c>
      <c r="BX13" s="20">
        <f t="shared" si="24"/>
        <v>193.19999999999982</v>
      </c>
      <c r="BY13" s="12"/>
    </row>
    <row r="14" spans="1:77" ht="31.5">
      <c r="A14" s="6">
        <v>3</v>
      </c>
      <c r="B14" s="9" t="s">
        <v>33</v>
      </c>
      <c r="C14" s="10">
        <f t="shared" si="0"/>
        <v>1737.4</v>
      </c>
      <c r="D14" s="10">
        <f t="shared" si="1"/>
        <v>622.3000000000001</v>
      </c>
      <c r="E14" s="10">
        <f t="shared" si="2"/>
        <v>35.817888799355366</v>
      </c>
      <c r="F14" s="11">
        <v>246</v>
      </c>
      <c r="G14" s="11">
        <v>113</v>
      </c>
      <c r="H14" s="12">
        <f t="shared" si="3"/>
        <v>45.9349593495935</v>
      </c>
      <c r="I14" s="11">
        <v>99</v>
      </c>
      <c r="J14" s="11">
        <v>23.9</v>
      </c>
      <c r="K14" s="12">
        <f t="shared" si="4"/>
        <v>24.14141414141414</v>
      </c>
      <c r="L14" s="11">
        <v>8</v>
      </c>
      <c r="M14" s="11">
        <v>28.9</v>
      </c>
      <c r="N14" s="12">
        <f t="shared" si="5"/>
        <v>361.25</v>
      </c>
      <c r="O14" s="11">
        <v>33</v>
      </c>
      <c r="P14" s="11">
        <v>0.1</v>
      </c>
      <c r="Q14" s="12">
        <f t="shared" si="6"/>
        <v>0.30303030303030304</v>
      </c>
      <c r="R14" s="11">
        <v>85</v>
      </c>
      <c r="S14" s="11">
        <v>55.3</v>
      </c>
      <c r="T14" s="12">
        <f t="shared" si="7"/>
        <v>65.05882352941175</v>
      </c>
      <c r="U14" s="11">
        <v>21</v>
      </c>
      <c r="V14" s="11">
        <v>3.7</v>
      </c>
      <c r="W14" s="12">
        <f t="shared" si="8"/>
        <v>17.61904761904762</v>
      </c>
      <c r="X14" s="11"/>
      <c r="Y14" s="11"/>
      <c r="Z14" s="12" t="e">
        <f t="shared" si="9"/>
        <v>#DIV/0!</v>
      </c>
      <c r="AA14" s="11"/>
      <c r="AB14" s="11"/>
      <c r="AC14" s="12"/>
      <c r="AD14" s="11"/>
      <c r="AE14" s="11"/>
      <c r="AF14" s="12" t="e">
        <f t="shared" si="10"/>
        <v>#DIV/0!</v>
      </c>
      <c r="AG14" s="11">
        <v>1408.9</v>
      </c>
      <c r="AH14" s="11">
        <v>452.7</v>
      </c>
      <c r="AI14" s="12">
        <f t="shared" si="11"/>
        <v>32.13145006742849</v>
      </c>
      <c r="AJ14" s="12">
        <v>1145.3</v>
      </c>
      <c r="AK14" s="12">
        <v>413.3</v>
      </c>
      <c r="AL14" s="12">
        <f t="shared" si="12"/>
        <v>36.08661486073518</v>
      </c>
      <c r="AM14" s="12"/>
      <c r="AN14" s="12"/>
      <c r="AO14" s="12"/>
      <c r="AP14" s="13"/>
      <c r="AQ14" s="13"/>
      <c r="AR14" s="12" t="e">
        <f t="shared" si="13"/>
        <v>#DIV/0!</v>
      </c>
      <c r="AS14" s="11">
        <v>82.5</v>
      </c>
      <c r="AT14" s="11">
        <v>56.6</v>
      </c>
      <c r="AU14" s="12">
        <f t="shared" si="14"/>
        <v>68.60606060606061</v>
      </c>
      <c r="AV14" s="15">
        <v>1766.6</v>
      </c>
      <c r="AW14" s="15">
        <v>494</v>
      </c>
      <c r="AX14" s="10">
        <f t="shared" si="15"/>
        <v>27.963319370542283</v>
      </c>
      <c r="AY14" s="16">
        <v>548.9</v>
      </c>
      <c r="AZ14" s="16">
        <v>196.2</v>
      </c>
      <c r="BA14" s="12">
        <f t="shared" si="16"/>
        <v>35.74421570413555</v>
      </c>
      <c r="BB14" s="16">
        <v>541.7</v>
      </c>
      <c r="BC14" s="16">
        <v>196.2</v>
      </c>
      <c r="BD14" s="12">
        <f t="shared" si="17"/>
        <v>36.21930958094886</v>
      </c>
      <c r="BE14" s="16">
        <v>0</v>
      </c>
      <c r="BF14" s="16">
        <v>0</v>
      </c>
      <c r="BG14" s="12"/>
      <c r="BH14" s="16">
        <v>512.1</v>
      </c>
      <c r="BI14" s="16">
        <v>89.8</v>
      </c>
      <c r="BJ14" s="20">
        <f t="shared" si="18"/>
        <v>17.535637570786953</v>
      </c>
      <c r="BK14" s="16">
        <v>564.6</v>
      </c>
      <c r="BL14" s="16">
        <v>193.2</v>
      </c>
      <c r="BM14" s="20">
        <f t="shared" si="19"/>
        <v>34.218916046758764</v>
      </c>
      <c r="BN14" s="17">
        <v>447.2</v>
      </c>
      <c r="BO14" s="17">
        <v>181</v>
      </c>
      <c r="BP14" s="20">
        <f t="shared" si="20"/>
        <v>40.47406082289803</v>
      </c>
      <c r="BQ14" s="17">
        <v>29.8</v>
      </c>
      <c r="BR14" s="17">
        <v>2</v>
      </c>
      <c r="BS14" s="20">
        <f t="shared" si="21"/>
        <v>6.7114093959731544</v>
      </c>
      <c r="BT14" s="17"/>
      <c r="BU14" s="17"/>
      <c r="BV14" s="20" t="e">
        <f t="shared" si="22"/>
        <v>#DIV/0!</v>
      </c>
      <c r="BW14" s="20">
        <f t="shared" si="23"/>
        <v>-29.199999999999818</v>
      </c>
      <c r="BX14" s="20">
        <f t="shared" si="24"/>
        <v>128.30000000000007</v>
      </c>
      <c r="BY14" s="12"/>
    </row>
    <row r="15" spans="1:77" ht="29.25" customHeight="1">
      <c r="A15" s="6">
        <v>4</v>
      </c>
      <c r="B15" s="9" t="s">
        <v>34</v>
      </c>
      <c r="C15" s="10">
        <f t="shared" si="0"/>
        <v>3064.6</v>
      </c>
      <c r="D15" s="10">
        <f t="shared" si="1"/>
        <v>1541.8999999999999</v>
      </c>
      <c r="E15" s="10">
        <f t="shared" si="2"/>
        <v>50.313254584611364</v>
      </c>
      <c r="F15" s="11">
        <v>314</v>
      </c>
      <c r="G15" s="11">
        <v>183.6</v>
      </c>
      <c r="H15" s="12">
        <f t="shared" si="3"/>
        <v>58.47133757961783</v>
      </c>
      <c r="I15" s="11">
        <v>99</v>
      </c>
      <c r="J15" s="11">
        <v>46.8</v>
      </c>
      <c r="K15" s="12">
        <f t="shared" si="4"/>
        <v>47.27272727272727</v>
      </c>
      <c r="L15" s="11">
        <v>3</v>
      </c>
      <c r="M15" s="11">
        <v>52.7</v>
      </c>
      <c r="N15" s="12">
        <f t="shared" si="5"/>
        <v>1756.6666666666667</v>
      </c>
      <c r="O15" s="11">
        <v>31</v>
      </c>
      <c r="P15" s="11">
        <v>0.8</v>
      </c>
      <c r="Q15" s="12">
        <f t="shared" si="6"/>
        <v>2.5806451612903225</v>
      </c>
      <c r="R15" s="11">
        <v>170</v>
      </c>
      <c r="S15" s="11">
        <v>56.3</v>
      </c>
      <c r="T15" s="12">
        <f t="shared" si="7"/>
        <v>33.11764705882353</v>
      </c>
      <c r="U15" s="11">
        <v>11</v>
      </c>
      <c r="V15" s="11">
        <v>8.3</v>
      </c>
      <c r="W15" s="12">
        <f t="shared" si="8"/>
        <v>75.45454545454547</v>
      </c>
      <c r="X15" s="11"/>
      <c r="Y15" s="11"/>
      <c r="Z15" s="12" t="e">
        <f t="shared" si="9"/>
        <v>#DIV/0!</v>
      </c>
      <c r="AA15" s="11"/>
      <c r="AB15" s="11"/>
      <c r="AC15" s="12"/>
      <c r="AD15" s="11"/>
      <c r="AE15" s="11"/>
      <c r="AF15" s="12" t="e">
        <f t="shared" si="10"/>
        <v>#DIV/0!</v>
      </c>
      <c r="AG15" s="11">
        <v>2009.6</v>
      </c>
      <c r="AH15" s="11">
        <v>963</v>
      </c>
      <c r="AI15" s="12">
        <f t="shared" si="11"/>
        <v>47.919984076433124</v>
      </c>
      <c r="AJ15" s="12">
        <v>1134.2</v>
      </c>
      <c r="AK15" s="12">
        <v>409.3</v>
      </c>
      <c r="AL15" s="12">
        <f t="shared" si="12"/>
        <v>36.087109857168045</v>
      </c>
      <c r="AM15" s="12"/>
      <c r="AN15" s="12"/>
      <c r="AO15" s="12"/>
      <c r="AP15" s="13"/>
      <c r="AQ15" s="13"/>
      <c r="AR15" s="12" t="e">
        <f t="shared" si="13"/>
        <v>#DIV/0!</v>
      </c>
      <c r="AS15" s="11">
        <v>741</v>
      </c>
      <c r="AT15" s="11">
        <v>395.3</v>
      </c>
      <c r="AU15" s="12">
        <f t="shared" si="14"/>
        <v>53.34682860998651</v>
      </c>
      <c r="AV15" s="15">
        <v>3104.6</v>
      </c>
      <c r="AW15" s="15">
        <v>1460.2</v>
      </c>
      <c r="AX15" s="10">
        <f t="shared" si="15"/>
        <v>47.03343425884172</v>
      </c>
      <c r="AY15" s="16">
        <v>549.9</v>
      </c>
      <c r="AZ15" s="16">
        <v>192.7</v>
      </c>
      <c r="BA15" s="12">
        <f t="shared" si="16"/>
        <v>35.04273504273504</v>
      </c>
      <c r="BB15" s="16">
        <v>541.7</v>
      </c>
      <c r="BC15" s="16">
        <v>192.7</v>
      </c>
      <c r="BD15" s="12">
        <f t="shared" si="17"/>
        <v>35.5731954956618</v>
      </c>
      <c r="BE15" s="16">
        <v>0</v>
      </c>
      <c r="BF15" s="16">
        <v>0</v>
      </c>
      <c r="BG15" s="12"/>
      <c r="BH15" s="16">
        <v>466.9</v>
      </c>
      <c r="BI15" s="16">
        <v>85.5</v>
      </c>
      <c r="BJ15" s="20">
        <f t="shared" si="18"/>
        <v>18.312272435210968</v>
      </c>
      <c r="BK15" s="16">
        <v>607</v>
      </c>
      <c r="BL15" s="16">
        <v>257.9</v>
      </c>
      <c r="BM15" s="20">
        <f t="shared" si="19"/>
        <v>42.48764415156507</v>
      </c>
      <c r="BN15" s="17">
        <v>468.2</v>
      </c>
      <c r="BO15" s="17">
        <v>177</v>
      </c>
      <c r="BP15" s="20">
        <f t="shared" si="20"/>
        <v>37.80435711234516</v>
      </c>
      <c r="BQ15" s="17">
        <v>98.2</v>
      </c>
      <c r="BR15" s="17">
        <v>58.8</v>
      </c>
      <c r="BS15" s="20">
        <f t="shared" si="21"/>
        <v>59.877800407331975</v>
      </c>
      <c r="BT15" s="17"/>
      <c r="BU15" s="17"/>
      <c r="BV15" s="20" t="e">
        <f t="shared" si="22"/>
        <v>#DIV/0!</v>
      </c>
      <c r="BW15" s="20">
        <f t="shared" si="23"/>
        <v>-40</v>
      </c>
      <c r="BX15" s="20">
        <f t="shared" si="24"/>
        <v>81.69999999999982</v>
      </c>
      <c r="BY15" s="12"/>
    </row>
    <row r="16" spans="1:77" ht="33" customHeight="1">
      <c r="A16" s="6">
        <v>5</v>
      </c>
      <c r="B16" s="9" t="s">
        <v>35</v>
      </c>
      <c r="C16" s="10">
        <f t="shared" si="0"/>
        <v>10562.199999999999</v>
      </c>
      <c r="D16" s="10">
        <f t="shared" si="1"/>
        <v>3663.6000000000004</v>
      </c>
      <c r="E16" s="10">
        <f t="shared" si="2"/>
        <v>34.68595557743653</v>
      </c>
      <c r="F16" s="11">
        <v>4895</v>
      </c>
      <c r="G16" s="11">
        <v>2151.6</v>
      </c>
      <c r="H16" s="12">
        <f t="shared" si="3"/>
        <v>43.95505617977528</v>
      </c>
      <c r="I16" s="11">
        <v>3300</v>
      </c>
      <c r="J16" s="11">
        <v>1313.2</v>
      </c>
      <c r="K16" s="12">
        <f t="shared" si="4"/>
        <v>39.79393939393939</v>
      </c>
      <c r="L16" s="11">
        <v>160</v>
      </c>
      <c r="M16" s="11">
        <v>233.1</v>
      </c>
      <c r="N16" s="12">
        <f t="shared" si="5"/>
        <v>145.6875</v>
      </c>
      <c r="O16" s="11">
        <v>185</v>
      </c>
      <c r="P16" s="11">
        <v>6.6</v>
      </c>
      <c r="Q16" s="12">
        <f t="shared" si="6"/>
        <v>3.567567567567567</v>
      </c>
      <c r="R16" s="11">
        <v>400</v>
      </c>
      <c r="S16" s="11">
        <v>273.7</v>
      </c>
      <c r="T16" s="12">
        <f t="shared" si="7"/>
        <v>68.425</v>
      </c>
      <c r="U16" s="11">
        <v>350</v>
      </c>
      <c r="V16" s="11">
        <v>303.3</v>
      </c>
      <c r="W16" s="12">
        <f t="shared" si="8"/>
        <v>86.65714285714287</v>
      </c>
      <c r="X16" s="11"/>
      <c r="Y16" s="11"/>
      <c r="Z16" s="12" t="e">
        <f t="shared" si="9"/>
        <v>#DIV/0!</v>
      </c>
      <c r="AA16" s="11"/>
      <c r="AB16" s="11"/>
      <c r="AC16" s="12"/>
      <c r="AD16" s="11"/>
      <c r="AE16" s="11"/>
      <c r="AF16" s="12" t="e">
        <f t="shared" si="10"/>
        <v>#DIV/0!</v>
      </c>
      <c r="AG16" s="11">
        <v>4374.9</v>
      </c>
      <c r="AH16" s="11">
        <v>1225.2</v>
      </c>
      <c r="AI16" s="12">
        <f t="shared" si="11"/>
        <v>28.00521154769252</v>
      </c>
      <c r="AJ16" s="12">
        <v>2664.8</v>
      </c>
      <c r="AK16" s="12">
        <v>960.2</v>
      </c>
      <c r="AL16" s="12">
        <f t="shared" si="12"/>
        <v>36.03272290603422</v>
      </c>
      <c r="AM16" s="12"/>
      <c r="AN16" s="12"/>
      <c r="AO16" s="12"/>
      <c r="AP16" s="13"/>
      <c r="AQ16" s="13"/>
      <c r="AR16" s="12" t="e">
        <f t="shared" si="13"/>
        <v>#DIV/0!</v>
      </c>
      <c r="AS16" s="11">
        <v>1292.3</v>
      </c>
      <c r="AT16" s="11">
        <v>286.8</v>
      </c>
      <c r="AU16" s="12">
        <f t="shared" si="14"/>
        <v>22.192989243983597</v>
      </c>
      <c r="AV16" s="15">
        <v>10926.5</v>
      </c>
      <c r="AW16" s="15">
        <v>2902.9</v>
      </c>
      <c r="AX16" s="10">
        <f t="shared" si="15"/>
        <v>26.567519333729923</v>
      </c>
      <c r="AY16" s="16">
        <v>971.4</v>
      </c>
      <c r="AZ16" s="16">
        <v>344.4</v>
      </c>
      <c r="BA16" s="12">
        <f t="shared" si="16"/>
        <v>35.453983940704134</v>
      </c>
      <c r="BB16" s="16">
        <v>925.4</v>
      </c>
      <c r="BC16" s="16">
        <v>342.4</v>
      </c>
      <c r="BD16" s="12">
        <f t="shared" si="17"/>
        <v>37.00021612275772</v>
      </c>
      <c r="BE16" s="16">
        <v>113.8</v>
      </c>
      <c r="BF16" s="16">
        <v>112.2</v>
      </c>
      <c r="BG16" s="12">
        <f>BF16/BE16*100</f>
        <v>98.59402460456943</v>
      </c>
      <c r="BH16" s="16">
        <v>3337.5</v>
      </c>
      <c r="BI16" s="16">
        <v>1331.3</v>
      </c>
      <c r="BJ16" s="20">
        <f t="shared" si="18"/>
        <v>39.889138576779025</v>
      </c>
      <c r="BK16" s="16">
        <v>1486.6</v>
      </c>
      <c r="BL16" s="16">
        <v>633</v>
      </c>
      <c r="BM16" s="20">
        <f t="shared" si="19"/>
        <v>42.58038477061752</v>
      </c>
      <c r="BN16" s="17">
        <v>992.9</v>
      </c>
      <c r="BO16" s="17">
        <v>460</v>
      </c>
      <c r="BP16" s="20">
        <f t="shared" si="20"/>
        <v>46.328935441635615</v>
      </c>
      <c r="BQ16" s="17">
        <v>190.9</v>
      </c>
      <c r="BR16" s="17">
        <v>86.1</v>
      </c>
      <c r="BS16" s="20">
        <f t="shared" si="21"/>
        <v>45.10214772132006</v>
      </c>
      <c r="BT16" s="17"/>
      <c r="BU16" s="17"/>
      <c r="BV16" s="20" t="e">
        <f t="shared" si="22"/>
        <v>#DIV/0!</v>
      </c>
      <c r="BW16" s="20">
        <f t="shared" si="23"/>
        <v>-364.3000000000011</v>
      </c>
      <c r="BX16" s="20">
        <f t="shared" si="24"/>
        <v>760.7000000000003</v>
      </c>
      <c r="BY16" s="12"/>
    </row>
    <row r="17" spans="1:77" ht="31.5">
      <c r="A17" s="6">
        <v>6</v>
      </c>
      <c r="B17" s="9" t="s">
        <v>45</v>
      </c>
      <c r="C17" s="10">
        <f t="shared" si="0"/>
        <v>3220.8999999999996</v>
      </c>
      <c r="D17" s="10">
        <f t="shared" si="1"/>
        <v>1323.4</v>
      </c>
      <c r="E17" s="10">
        <f t="shared" si="2"/>
        <v>41.08789468782018</v>
      </c>
      <c r="F17" s="11">
        <v>222</v>
      </c>
      <c r="G17" s="11">
        <v>89.2</v>
      </c>
      <c r="H17" s="12">
        <f t="shared" si="3"/>
        <v>40.18018018018018</v>
      </c>
      <c r="I17" s="11">
        <v>99</v>
      </c>
      <c r="J17" s="11">
        <v>40</v>
      </c>
      <c r="K17" s="12">
        <f t="shared" si="4"/>
        <v>40.4040404040404</v>
      </c>
      <c r="L17" s="11">
        <v>6</v>
      </c>
      <c r="M17" s="11">
        <v>5.2</v>
      </c>
      <c r="N17" s="12">
        <f t="shared" si="5"/>
        <v>86.66666666666667</v>
      </c>
      <c r="O17" s="11">
        <v>42</v>
      </c>
      <c r="P17" s="11">
        <v>0.4</v>
      </c>
      <c r="Q17" s="12">
        <f t="shared" si="6"/>
        <v>0.9523809523809524</v>
      </c>
      <c r="R17" s="11">
        <v>60</v>
      </c>
      <c r="S17" s="11">
        <v>16.5</v>
      </c>
      <c r="T17" s="12">
        <f t="shared" si="7"/>
        <v>27.500000000000004</v>
      </c>
      <c r="U17" s="11">
        <v>15</v>
      </c>
      <c r="V17" s="11">
        <v>3.4</v>
      </c>
      <c r="W17" s="12">
        <f t="shared" si="8"/>
        <v>22.666666666666664</v>
      </c>
      <c r="X17" s="11"/>
      <c r="Y17" s="11"/>
      <c r="Z17" s="12" t="e">
        <f t="shared" si="9"/>
        <v>#DIV/0!</v>
      </c>
      <c r="AA17" s="11"/>
      <c r="AB17" s="11"/>
      <c r="AC17" s="12"/>
      <c r="AD17" s="11"/>
      <c r="AE17" s="11"/>
      <c r="AF17" s="12" t="e">
        <f t="shared" si="10"/>
        <v>#DIV/0!</v>
      </c>
      <c r="AG17" s="11">
        <v>2829.7</v>
      </c>
      <c r="AH17" s="11">
        <v>1136.7</v>
      </c>
      <c r="AI17" s="12">
        <f t="shared" si="11"/>
        <v>40.17033607802948</v>
      </c>
      <c r="AJ17" s="12">
        <v>1746.1</v>
      </c>
      <c r="AK17" s="12">
        <v>629.5</v>
      </c>
      <c r="AL17" s="12">
        <f t="shared" si="12"/>
        <v>36.05177252161961</v>
      </c>
      <c r="AM17" s="12">
        <v>200</v>
      </c>
      <c r="AN17" s="12">
        <v>100</v>
      </c>
      <c r="AO17" s="12">
        <f>AN17/AM17*100</f>
        <v>50</v>
      </c>
      <c r="AP17" s="13"/>
      <c r="AQ17" s="13"/>
      <c r="AR17" s="12" t="e">
        <f t="shared" si="13"/>
        <v>#DIV/0!</v>
      </c>
      <c r="AS17" s="11">
        <v>169.2</v>
      </c>
      <c r="AT17" s="11">
        <v>97.5</v>
      </c>
      <c r="AU17" s="12">
        <f t="shared" si="14"/>
        <v>57.62411347517731</v>
      </c>
      <c r="AV17" s="15">
        <v>3355.6</v>
      </c>
      <c r="AW17" s="15">
        <v>1419</v>
      </c>
      <c r="AX17" s="10">
        <f t="shared" si="15"/>
        <v>42.287519370604365</v>
      </c>
      <c r="AY17" s="16">
        <v>590.2</v>
      </c>
      <c r="AZ17" s="16">
        <v>223.6</v>
      </c>
      <c r="BA17" s="12">
        <f t="shared" si="16"/>
        <v>37.88546255506608</v>
      </c>
      <c r="BB17" s="16">
        <v>579.7</v>
      </c>
      <c r="BC17" s="16">
        <v>223.6</v>
      </c>
      <c r="BD17" s="12">
        <f t="shared" si="17"/>
        <v>38.571675004312574</v>
      </c>
      <c r="BE17" s="16">
        <v>0</v>
      </c>
      <c r="BF17" s="16">
        <v>0</v>
      </c>
      <c r="BG17" s="12"/>
      <c r="BH17" s="16">
        <v>735.8</v>
      </c>
      <c r="BI17" s="16">
        <v>264.6</v>
      </c>
      <c r="BJ17" s="20">
        <f t="shared" si="18"/>
        <v>35.96085892905682</v>
      </c>
      <c r="BK17" s="16">
        <v>703.6</v>
      </c>
      <c r="BL17" s="16">
        <v>274.2</v>
      </c>
      <c r="BM17" s="20">
        <f t="shared" si="19"/>
        <v>38.971006253553156</v>
      </c>
      <c r="BN17" s="17">
        <v>500.9</v>
      </c>
      <c r="BO17" s="17">
        <v>212.5</v>
      </c>
      <c r="BP17" s="20">
        <f t="shared" si="20"/>
        <v>42.42363745258535</v>
      </c>
      <c r="BQ17" s="17">
        <v>46.2</v>
      </c>
      <c r="BR17" s="17">
        <v>28.6</v>
      </c>
      <c r="BS17" s="20">
        <f t="shared" si="21"/>
        <v>61.904761904761905</v>
      </c>
      <c r="BT17" s="17"/>
      <c r="BU17" s="17"/>
      <c r="BV17" s="20" t="e">
        <f t="shared" si="22"/>
        <v>#DIV/0!</v>
      </c>
      <c r="BW17" s="20">
        <f t="shared" si="23"/>
        <v>-134.70000000000027</v>
      </c>
      <c r="BX17" s="20">
        <f t="shared" si="24"/>
        <v>-95.59999999999991</v>
      </c>
      <c r="BY17" s="12"/>
    </row>
    <row r="18" spans="1:77" ht="31.5">
      <c r="A18" s="6">
        <v>7</v>
      </c>
      <c r="B18" s="9" t="s">
        <v>36</v>
      </c>
      <c r="C18" s="10">
        <f t="shared" si="0"/>
        <v>5490.6</v>
      </c>
      <c r="D18" s="10">
        <f t="shared" si="1"/>
        <v>760.3</v>
      </c>
      <c r="E18" s="10">
        <f t="shared" si="2"/>
        <v>13.84730266273267</v>
      </c>
      <c r="F18" s="11">
        <v>538</v>
      </c>
      <c r="G18" s="11">
        <v>138.3</v>
      </c>
      <c r="H18" s="12">
        <f t="shared" si="3"/>
        <v>25.706319702602233</v>
      </c>
      <c r="I18" s="11">
        <v>121</v>
      </c>
      <c r="J18" s="11">
        <v>48.8</v>
      </c>
      <c r="K18" s="12">
        <f t="shared" si="4"/>
        <v>40.33057851239669</v>
      </c>
      <c r="L18" s="11">
        <v>15</v>
      </c>
      <c r="M18" s="11">
        <v>6</v>
      </c>
      <c r="N18" s="12">
        <f t="shared" si="5"/>
        <v>40</v>
      </c>
      <c r="O18" s="11">
        <v>37</v>
      </c>
      <c r="P18" s="11">
        <v>5.9</v>
      </c>
      <c r="Q18" s="12">
        <f t="shared" si="6"/>
        <v>15.945945945945947</v>
      </c>
      <c r="R18" s="11">
        <v>250</v>
      </c>
      <c r="S18" s="11">
        <v>56.2</v>
      </c>
      <c r="T18" s="12">
        <f t="shared" si="7"/>
        <v>22.48</v>
      </c>
      <c r="U18" s="11">
        <v>115</v>
      </c>
      <c r="V18" s="11">
        <v>13.4</v>
      </c>
      <c r="W18" s="12">
        <f t="shared" si="8"/>
        <v>11.652173913043478</v>
      </c>
      <c r="X18" s="11"/>
      <c r="Y18" s="11"/>
      <c r="Z18" s="12" t="e">
        <f t="shared" si="9"/>
        <v>#DIV/0!</v>
      </c>
      <c r="AA18" s="11"/>
      <c r="AB18" s="11"/>
      <c r="AC18" s="12"/>
      <c r="AD18" s="11"/>
      <c r="AE18" s="11"/>
      <c r="AF18" s="12" t="e">
        <f t="shared" si="10"/>
        <v>#DIV/0!</v>
      </c>
      <c r="AG18" s="11">
        <v>4624.1</v>
      </c>
      <c r="AH18" s="11">
        <v>610.5</v>
      </c>
      <c r="AI18" s="12">
        <f t="shared" si="11"/>
        <v>13.202569148591076</v>
      </c>
      <c r="AJ18" s="12">
        <v>1561</v>
      </c>
      <c r="AK18" s="12">
        <v>563</v>
      </c>
      <c r="AL18" s="12">
        <f t="shared" si="12"/>
        <v>36.066623959000644</v>
      </c>
      <c r="AM18" s="12"/>
      <c r="AN18" s="12"/>
      <c r="AO18" s="12"/>
      <c r="AP18" s="13"/>
      <c r="AQ18" s="13"/>
      <c r="AR18" s="12" t="e">
        <f t="shared" si="13"/>
        <v>#DIV/0!</v>
      </c>
      <c r="AS18" s="11">
        <v>328.5</v>
      </c>
      <c r="AT18" s="11">
        <v>11.5</v>
      </c>
      <c r="AU18" s="12">
        <f t="shared" si="14"/>
        <v>3.50076103500761</v>
      </c>
      <c r="AV18" s="15">
        <v>5756.9</v>
      </c>
      <c r="AW18" s="15">
        <v>861.3</v>
      </c>
      <c r="AX18" s="10">
        <f t="shared" si="15"/>
        <v>14.961177022355782</v>
      </c>
      <c r="AY18" s="16">
        <v>592.6</v>
      </c>
      <c r="AZ18" s="16">
        <v>220</v>
      </c>
      <c r="BA18" s="12">
        <f t="shared" si="16"/>
        <v>37.12453594330071</v>
      </c>
      <c r="BB18" s="16">
        <v>581.7</v>
      </c>
      <c r="BC18" s="16">
        <v>220</v>
      </c>
      <c r="BD18" s="12">
        <f t="shared" si="17"/>
        <v>37.820182224514355</v>
      </c>
      <c r="BE18" s="16">
        <v>0.2</v>
      </c>
      <c r="BF18" s="16">
        <v>0</v>
      </c>
      <c r="BG18" s="12">
        <f>BF18/BE18*100</f>
        <v>0</v>
      </c>
      <c r="BH18" s="16">
        <v>3731.2</v>
      </c>
      <c r="BI18" s="16">
        <v>97.7</v>
      </c>
      <c r="BJ18" s="20">
        <f t="shared" si="18"/>
        <v>2.6184605488850776</v>
      </c>
      <c r="BK18" s="16">
        <v>1028.4</v>
      </c>
      <c r="BL18" s="16">
        <v>494.9</v>
      </c>
      <c r="BM18" s="20">
        <f t="shared" si="19"/>
        <v>48.12329832749902</v>
      </c>
      <c r="BN18" s="17">
        <v>800</v>
      </c>
      <c r="BO18" s="17">
        <v>331.5</v>
      </c>
      <c r="BP18" s="20">
        <f t="shared" si="20"/>
        <v>41.4375</v>
      </c>
      <c r="BQ18" s="17">
        <v>121.4</v>
      </c>
      <c r="BR18" s="17">
        <v>117.7</v>
      </c>
      <c r="BS18" s="20">
        <f t="shared" si="21"/>
        <v>96.95222405271828</v>
      </c>
      <c r="BT18" s="17"/>
      <c r="BU18" s="17"/>
      <c r="BV18" s="20" t="e">
        <f t="shared" si="22"/>
        <v>#DIV/0!</v>
      </c>
      <c r="BW18" s="20">
        <f t="shared" si="23"/>
        <v>-266.2999999999993</v>
      </c>
      <c r="BX18" s="20">
        <f t="shared" si="24"/>
        <v>-101</v>
      </c>
      <c r="BY18" s="12"/>
    </row>
    <row r="19" spans="1:77" ht="31.5">
      <c r="A19" s="6">
        <v>8</v>
      </c>
      <c r="B19" s="9" t="s">
        <v>37</v>
      </c>
      <c r="C19" s="10">
        <f t="shared" si="0"/>
        <v>4201.9</v>
      </c>
      <c r="D19" s="10">
        <f t="shared" si="1"/>
        <v>617.4000000000001</v>
      </c>
      <c r="E19" s="10">
        <f t="shared" si="2"/>
        <v>14.69335300697304</v>
      </c>
      <c r="F19" s="11">
        <v>394.3</v>
      </c>
      <c r="G19" s="11">
        <v>267.6</v>
      </c>
      <c r="H19" s="12">
        <f t="shared" si="3"/>
        <v>67.86710626426579</v>
      </c>
      <c r="I19" s="11">
        <v>99</v>
      </c>
      <c r="J19" s="11">
        <v>120.4</v>
      </c>
      <c r="K19" s="12">
        <f t="shared" si="4"/>
        <v>121.61616161616162</v>
      </c>
      <c r="L19" s="11">
        <v>3</v>
      </c>
      <c r="M19" s="11"/>
      <c r="N19" s="12">
        <f t="shared" si="5"/>
        <v>0</v>
      </c>
      <c r="O19" s="11">
        <v>34</v>
      </c>
      <c r="P19" s="11">
        <v>1</v>
      </c>
      <c r="Q19" s="12">
        <f t="shared" si="6"/>
        <v>2.941176470588235</v>
      </c>
      <c r="R19" s="11">
        <v>220</v>
      </c>
      <c r="S19" s="11">
        <v>129.4</v>
      </c>
      <c r="T19" s="12">
        <f t="shared" si="7"/>
        <v>58.81818181818183</v>
      </c>
      <c r="U19" s="11">
        <v>35</v>
      </c>
      <c r="V19" s="11">
        <v>14.2</v>
      </c>
      <c r="W19" s="12">
        <f t="shared" si="8"/>
        <v>40.57142857142857</v>
      </c>
      <c r="X19" s="11"/>
      <c r="Y19" s="11"/>
      <c r="Z19" s="12" t="e">
        <f t="shared" si="9"/>
        <v>#DIV/0!</v>
      </c>
      <c r="AA19" s="11">
        <v>3.3</v>
      </c>
      <c r="AB19" s="11">
        <v>0.8</v>
      </c>
      <c r="AC19" s="12">
        <f>AB19/AA19*100</f>
        <v>24.242424242424246</v>
      </c>
      <c r="AD19" s="11"/>
      <c r="AE19" s="11"/>
      <c r="AF19" s="12" t="e">
        <f t="shared" si="10"/>
        <v>#DIV/0!</v>
      </c>
      <c r="AG19" s="11">
        <v>3508.6</v>
      </c>
      <c r="AH19" s="11">
        <v>328.8</v>
      </c>
      <c r="AI19" s="12">
        <f t="shared" si="11"/>
        <v>9.371259191700394</v>
      </c>
      <c r="AJ19" s="12">
        <v>857.6</v>
      </c>
      <c r="AK19" s="12">
        <v>309.7</v>
      </c>
      <c r="AL19" s="12">
        <f t="shared" si="12"/>
        <v>36.11240671641791</v>
      </c>
      <c r="AM19" s="12">
        <v>100</v>
      </c>
      <c r="AN19" s="12"/>
      <c r="AO19" s="12">
        <f>AN19/AM19*100</f>
        <v>0</v>
      </c>
      <c r="AP19" s="13"/>
      <c r="AQ19" s="13"/>
      <c r="AR19" s="12" t="e">
        <f t="shared" si="13"/>
        <v>#DIV/0!</v>
      </c>
      <c r="AS19" s="11">
        <v>299</v>
      </c>
      <c r="AT19" s="11">
        <v>21</v>
      </c>
      <c r="AU19" s="12">
        <f t="shared" si="14"/>
        <v>7.023411371237458</v>
      </c>
      <c r="AV19" s="15">
        <v>4269.4</v>
      </c>
      <c r="AW19" s="15">
        <v>544.1</v>
      </c>
      <c r="AX19" s="10">
        <f t="shared" si="15"/>
        <v>12.744179510001407</v>
      </c>
      <c r="AY19" s="16">
        <v>548.8</v>
      </c>
      <c r="AZ19" s="16">
        <v>206.3</v>
      </c>
      <c r="BA19" s="12">
        <f t="shared" si="16"/>
        <v>37.59110787172012</v>
      </c>
      <c r="BB19" s="16">
        <v>541.7</v>
      </c>
      <c r="BC19" s="16">
        <v>206.3</v>
      </c>
      <c r="BD19" s="12">
        <f t="shared" si="17"/>
        <v>38.08381022706295</v>
      </c>
      <c r="BE19" s="16">
        <v>1</v>
      </c>
      <c r="BF19" s="16">
        <v>0</v>
      </c>
      <c r="BG19" s="12">
        <f>BF19/BE19*100</f>
        <v>0</v>
      </c>
      <c r="BH19" s="16">
        <v>2753.8</v>
      </c>
      <c r="BI19" s="16">
        <v>36.8</v>
      </c>
      <c r="BJ19" s="20">
        <f t="shared" si="18"/>
        <v>1.336335245842109</v>
      </c>
      <c r="BK19" s="16">
        <v>627.9</v>
      </c>
      <c r="BL19" s="16">
        <v>286.2</v>
      </c>
      <c r="BM19" s="20">
        <f t="shared" si="19"/>
        <v>45.58050645007167</v>
      </c>
      <c r="BN19" s="17">
        <v>529.7</v>
      </c>
      <c r="BO19" s="17">
        <v>215.4</v>
      </c>
      <c r="BP19" s="20">
        <f t="shared" si="20"/>
        <v>40.66452709080611</v>
      </c>
      <c r="BQ19" s="17">
        <v>8.5</v>
      </c>
      <c r="BR19" s="17">
        <v>5.2</v>
      </c>
      <c r="BS19" s="20">
        <f t="shared" si="21"/>
        <v>61.1764705882353</v>
      </c>
      <c r="BT19" s="17"/>
      <c r="BU19" s="17"/>
      <c r="BV19" s="20" t="e">
        <f t="shared" si="22"/>
        <v>#DIV/0!</v>
      </c>
      <c r="BW19" s="20">
        <f t="shared" si="23"/>
        <v>-67.5</v>
      </c>
      <c r="BX19" s="20">
        <f t="shared" si="24"/>
        <v>73.30000000000007</v>
      </c>
      <c r="BY19" s="12"/>
    </row>
    <row r="20" spans="1:77" ht="28.5" customHeight="1">
      <c r="A20" s="6">
        <v>9</v>
      </c>
      <c r="B20" s="9" t="s">
        <v>38</v>
      </c>
      <c r="C20" s="10">
        <f t="shared" si="0"/>
        <v>5751.6</v>
      </c>
      <c r="D20" s="10">
        <f t="shared" si="1"/>
        <v>2003.5</v>
      </c>
      <c r="E20" s="10">
        <f t="shared" si="2"/>
        <v>34.83378538145907</v>
      </c>
      <c r="F20" s="11">
        <v>873</v>
      </c>
      <c r="G20" s="11">
        <v>324.9</v>
      </c>
      <c r="H20" s="12">
        <f t="shared" si="3"/>
        <v>37.21649484536082</v>
      </c>
      <c r="I20" s="11">
        <v>330</v>
      </c>
      <c r="J20" s="11">
        <v>145.1</v>
      </c>
      <c r="K20" s="12">
        <f t="shared" si="4"/>
        <v>43.96969696969697</v>
      </c>
      <c r="L20" s="11">
        <v>30</v>
      </c>
      <c r="M20" s="11"/>
      <c r="N20" s="12">
        <f t="shared" si="5"/>
        <v>0</v>
      </c>
      <c r="O20" s="11">
        <v>96</v>
      </c>
      <c r="P20" s="11">
        <v>3.9</v>
      </c>
      <c r="Q20" s="12">
        <f t="shared" si="6"/>
        <v>4.0625</v>
      </c>
      <c r="R20" s="11">
        <v>265</v>
      </c>
      <c r="S20" s="11">
        <v>97.5</v>
      </c>
      <c r="T20" s="12">
        <f t="shared" si="7"/>
        <v>36.79245283018868</v>
      </c>
      <c r="U20" s="11">
        <v>118</v>
      </c>
      <c r="V20" s="11">
        <v>22.4</v>
      </c>
      <c r="W20" s="12">
        <f t="shared" si="8"/>
        <v>18.983050847457626</v>
      </c>
      <c r="X20" s="11"/>
      <c r="Y20" s="11"/>
      <c r="Z20" s="12" t="e">
        <f t="shared" si="9"/>
        <v>#DIV/0!</v>
      </c>
      <c r="AA20" s="11">
        <v>34</v>
      </c>
      <c r="AB20" s="11">
        <v>14.7</v>
      </c>
      <c r="AC20" s="12">
        <f>AB20/AA20*100</f>
        <v>43.23529411764706</v>
      </c>
      <c r="AD20" s="11"/>
      <c r="AE20" s="11"/>
      <c r="AF20" s="12" t="e">
        <f t="shared" si="10"/>
        <v>#DIV/0!</v>
      </c>
      <c r="AG20" s="11">
        <v>4437.1</v>
      </c>
      <c r="AH20" s="11">
        <v>1566.1</v>
      </c>
      <c r="AI20" s="12">
        <f t="shared" si="11"/>
        <v>35.29557593923959</v>
      </c>
      <c r="AJ20" s="12">
        <v>2749.4</v>
      </c>
      <c r="AK20" s="12">
        <v>990.7</v>
      </c>
      <c r="AL20" s="12">
        <f t="shared" si="12"/>
        <v>36.033316359933075</v>
      </c>
      <c r="AM20" s="12">
        <v>330</v>
      </c>
      <c r="AN20" s="12">
        <v>150</v>
      </c>
      <c r="AO20" s="12">
        <f>AN20/AM20*100</f>
        <v>45.45454545454545</v>
      </c>
      <c r="AP20" s="13"/>
      <c r="AQ20" s="13"/>
      <c r="AR20" s="12" t="e">
        <f t="shared" si="13"/>
        <v>#DIV/0!</v>
      </c>
      <c r="AS20" s="11">
        <v>441.5</v>
      </c>
      <c r="AT20" s="11">
        <v>112.5</v>
      </c>
      <c r="AU20" s="12">
        <f t="shared" si="14"/>
        <v>25.481313703284258</v>
      </c>
      <c r="AV20" s="15">
        <v>5851.6</v>
      </c>
      <c r="AW20" s="15">
        <v>2060.5</v>
      </c>
      <c r="AX20" s="10">
        <f t="shared" si="15"/>
        <v>35.21259142798551</v>
      </c>
      <c r="AY20" s="16">
        <v>714.8</v>
      </c>
      <c r="AZ20" s="16">
        <v>263.8</v>
      </c>
      <c r="BA20" s="12">
        <f t="shared" si="16"/>
        <v>36.90542809177393</v>
      </c>
      <c r="BB20" s="16">
        <v>695.7</v>
      </c>
      <c r="BC20" s="16">
        <v>263.8</v>
      </c>
      <c r="BD20" s="12">
        <f t="shared" si="17"/>
        <v>37.918643093287336</v>
      </c>
      <c r="BE20" s="16">
        <v>15.8</v>
      </c>
      <c r="BF20" s="16">
        <v>15.8</v>
      </c>
      <c r="BG20" s="12">
        <f>BF20/BE20*100</f>
        <v>100</v>
      </c>
      <c r="BH20" s="16">
        <v>1195.9</v>
      </c>
      <c r="BI20" s="16">
        <v>141.8</v>
      </c>
      <c r="BJ20" s="20">
        <f t="shared" si="18"/>
        <v>11.857178693870726</v>
      </c>
      <c r="BK20" s="16">
        <v>2512.8</v>
      </c>
      <c r="BL20" s="16">
        <v>1113</v>
      </c>
      <c r="BM20" s="20">
        <f t="shared" si="19"/>
        <v>44.293218720152815</v>
      </c>
      <c r="BN20" s="17">
        <v>1530.1</v>
      </c>
      <c r="BO20" s="17">
        <v>614.1</v>
      </c>
      <c r="BP20" s="20">
        <f t="shared" si="20"/>
        <v>40.134631723416774</v>
      </c>
      <c r="BQ20" s="17">
        <v>482.4</v>
      </c>
      <c r="BR20" s="17">
        <v>296.3</v>
      </c>
      <c r="BS20" s="20">
        <f t="shared" si="21"/>
        <v>61.42205638474296</v>
      </c>
      <c r="BT20" s="17"/>
      <c r="BU20" s="17"/>
      <c r="BV20" s="20" t="e">
        <f t="shared" si="22"/>
        <v>#DIV/0!</v>
      </c>
      <c r="BW20" s="20">
        <f t="shared" si="23"/>
        <v>-100</v>
      </c>
      <c r="BX20" s="20">
        <f t="shared" si="24"/>
        <v>-57</v>
      </c>
      <c r="BY20" s="12"/>
    </row>
    <row r="21" spans="1:77" ht="28.5" customHeight="1">
      <c r="A21" s="6">
        <v>10</v>
      </c>
      <c r="B21" s="9" t="s">
        <v>39</v>
      </c>
      <c r="C21" s="10">
        <f t="shared" si="0"/>
        <v>7708.2</v>
      </c>
      <c r="D21" s="10">
        <f t="shared" si="1"/>
        <v>1920.2999999999997</v>
      </c>
      <c r="E21" s="10">
        <f t="shared" si="2"/>
        <v>24.91243091772398</v>
      </c>
      <c r="F21" s="11">
        <v>1213</v>
      </c>
      <c r="G21" s="11">
        <v>296.6</v>
      </c>
      <c r="H21" s="12">
        <f t="shared" si="3"/>
        <v>24.451772464962904</v>
      </c>
      <c r="I21" s="11">
        <v>528</v>
      </c>
      <c r="J21" s="11">
        <v>58.6</v>
      </c>
      <c r="K21" s="12">
        <f t="shared" si="4"/>
        <v>11.09848484848485</v>
      </c>
      <c r="L21" s="11">
        <v>30</v>
      </c>
      <c r="M21" s="11">
        <v>28.7</v>
      </c>
      <c r="N21" s="12">
        <f t="shared" si="5"/>
        <v>95.66666666666667</v>
      </c>
      <c r="O21" s="11">
        <v>177</v>
      </c>
      <c r="P21" s="11">
        <v>6.3</v>
      </c>
      <c r="Q21" s="12">
        <f t="shared" si="6"/>
        <v>3.5593220338983054</v>
      </c>
      <c r="R21" s="11">
        <v>350</v>
      </c>
      <c r="S21" s="11">
        <v>157.7</v>
      </c>
      <c r="T21" s="12">
        <f t="shared" si="7"/>
        <v>45.05714285714285</v>
      </c>
      <c r="U21" s="11">
        <v>98</v>
      </c>
      <c r="V21" s="11">
        <v>21.4</v>
      </c>
      <c r="W21" s="12">
        <f t="shared" si="8"/>
        <v>21.83673469387755</v>
      </c>
      <c r="X21" s="11"/>
      <c r="Y21" s="11"/>
      <c r="Z21" s="12" t="e">
        <f t="shared" si="9"/>
        <v>#DIV/0!</v>
      </c>
      <c r="AA21" s="11"/>
      <c r="AB21" s="11"/>
      <c r="AC21" s="12"/>
      <c r="AD21" s="11"/>
      <c r="AE21" s="11"/>
      <c r="AF21" s="12" t="e">
        <f t="shared" si="10"/>
        <v>#DIV/0!</v>
      </c>
      <c r="AG21" s="11">
        <v>6122.2</v>
      </c>
      <c r="AH21" s="11">
        <v>1587.6</v>
      </c>
      <c r="AI21" s="12">
        <f t="shared" si="11"/>
        <v>25.931854562085526</v>
      </c>
      <c r="AJ21" s="12">
        <v>4093.8</v>
      </c>
      <c r="AK21" s="12">
        <v>1474.4</v>
      </c>
      <c r="AL21" s="12">
        <f t="shared" si="12"/>
        <v>36.01543797938346</v>
      </c>
      <c r="AM21" s="12"/>
      <c r="AN21" s="12"/>
      <c r="AO21" s="12"/>
      <c r="AP21" s="13"/>
      <c r="AQ21" s="13"/>
      <c r="AR21" s="12" t="e">
        <f t="shared" si="13"/>
        <v>#DIV/0!</v>
      </c>
      <c r="AS21" s="11">
        <v>373</v>
      </c>
      <c r="AT21" s="11">
        <v>36.1</v>
      </c>
      <c r="AU21" s="12">
        <f t="shared" si="14"/>
        <v>9.67828418230563</v>
      </c>
      <c r="AV21" s="15">
        <v>7758.9</v>
      </c>
      <c r="AW21" s="15">
        <v>1898.3</v>
      </c>
      <c r="AX21" s="10">
        <f t="shared" si="15"/>
        <v>24.466096998285842</v>
      </c>
      <c r="AY21" s="16">
        <v>727.2</v>
      </c>
      <c r="AZ21" s="16">
        <v>281.8</v>
      </c>
      <c r="BA21" s="12">
        <f t="shared" si="16"/>
        <v>38.75137513751375</v>
      </c>
      <c r="BB21" s="16">
        <v>695.8</v>
      </c>
      <c r="BC21" s="16">
        <v>281.8</v>
      </c>
      <c r="BD21" s="12">
        <f t="shared" si="17"/>
        <v>40.50014371945962</v>
      </c>
      <c r="BE21" s="16">
        <v>0</v>
      </c>
      <c r="BF21" s="16">
        <v>0</v>
      </c>
      <c r="BG21" s="12"/>
      <c r="BH21" s="16">
        <v>3555.4</v>
      </c>
      <c r="BI21" s="16">
        <v>936.6</v>
      </c>
      <c r="BJ21" s="20">
        <f t="shared" si="18"/>
        <v>26.343027507453453</v>
      </c>
      <c r="BK21" s="16">
        <v>2281.4</v>
      </c>
      <c r="BL21" s="16">
        <v>530.4</v>
      </c>
      <c r="BM21" s="20">
        <f t="shared" si="19"/>
        <v>23.248882265275704</v>
      </c>
      <c r="BN21" s="17">
        <v>805.6</v>
      </c>
      <c r="BO21" s="17">
        <v>347.5</v>
      </c>
      <c r="BP21" s="20">
        <f t="shared" si="20"/>
        <v>43.13555114200596</v>
      </c>
      <c r="BQ21" s="17">
        <v>132.1</v>
      </c>
      <c r="BR21" s="17">
        <v>94.7</v>
      </c>
      <c r="BS21" s="20">
        <f t="shared" si="21"/>
        <v>71.6881150643452</v>
      </c>
      <c r="BT21" s="17"/>
      <c r="BU21" s="17"/>
      <c r="BV21" s="20" t="e">
        <f t="shared" si="22"/>
        <v>#DIV/0!</v>
      </c>
      <c r="BW21" s="20">
        <f t="shared" si="23"/>
        <v>-50.69999999999982</v>
      </c>
      <c r="BX21" s="20">
        <f t="shared" si="24"/>
        <v>21.999999999999773</v>
      </c>
      <c r="BY21" s="12"/>
    </row>
    <row r="22" spans="1:77" ht="31.5">
      <c r="A22" s="6">
        <v>11</v>
      </c>
      <c r="B22" s="9" t="s">
        <v>40</v>
      </c>
      <c r="C22" s="10">
        <f t="shared" si="0"/>
        <v>3430.4</v>
      </c>
      <c r="D22" s="10">
        <f t="shared" si="1"/>
        <v>1397.3</v>
      </c>
      <c r="E22" s="10">
        <f t="shared" si="2"/>
        <v>40.732859141791046</v>
      </c>
      <c r="F22" s="11">
        <v>405.4</v>
      </c>
      <c r="G22" s="11">
        <v>205.2</v>
      </c>
      <c r="H22" s="12">
        <f t="shared" si="3"/>
        <v>50.616674888998524</v>
      </c>
      <c r="I22" s="11">
        <v>143</v>
      </c>
      <c r="J22" s="11">
        <v>50.2</v>
      </c>
      <c r="K22" s="12">
        <f t="shared" si="4"/>
        <v>35.10489510489511</v>
      </c>
      <c r="L22" s="11">
        <v>5</v>
      </c>
      <c r="M22" s="11">
        <v>0.1</v>
      </c>
      <c r="N22" s="12">
        <f t="shared" si="5"/>
        <v>2</v>
      </c>
      <c r="O22" s="11">
        <v>57</v>
      </c>
      <c r="P22" s="11">
        <v>1.1</v>
      </c>
      <c r="Q22" s="12">
        <f t="shared" si="6"/>
        <v>1.9298245614035088</v>
      </c>
      <c r="R22" s="11">
        <v>172</v>
      </c>
      <c r="S22" s="11">
        <v>92.6</v>
      </c>
      <c r="T22" s="12">
        <f t="shared" si="7"/>
        <v>53.837209302325576</v>
      </c>
      <c r="U22" s="11">
        <v>25</v>
      </c>
      <c r="V22" s="11">
        <v>7</v>
      </c>
      <c r="W22" s="12">
        <f t="shared" si="8"/>
        <v>28.000000000000004</v>
      </c>
      <c r="X22" s="11"/>
      <c r="Y22" s="11"/>
      <c r="Z22" s="12" t="e">
        <f t="shared" si="9"/>
        <v>#DIV/0!</v>
      </c>
      <c r="AA22" s="11">
        <v>3.4</v>
      </c>
      <c r="AB22" s="11">
        <v>1</v>
      </c>
      <c r="AC22" s="12">
        <f>AB22/AA22*100</f>
        <v>29.411764705882355</v>
      </c>
      <c r="AD22" s="11"/>
      <c r="AE22" s="11"/>
      <c r="AF22" s="12" t="e">
        <f t="shared" si="10"/>
        <v>#DIV/0!</v>
      </c>
      <c r="AG22" s="11">
        <v>2539.5</v>
      </c>
      <c r="AH22" s="11">
        <v>880.4</v>
      </c>
      <c r="AI22" s="12">
        <f t="shared" si="11"/>
        <v>34.66824177987793</v>
      </c>
      <c r="AJ22" s="12">
        <v>1559.1</v>
      </c>
      <c r="AK22" s="12">
        <v>562.3</v>
      </c>
      <c r="AL22" s="12">
        <f t="shared" si="12"/>
        <v>36.06567891732409</v>
      </c>
      <c r="AM22" s="12"/>
      <c r="AN22" s="12"/>
      <c r="AO22" s="12"/>
      <c r="AP22" s="13"/>
      <c r="AQ22" s="13"/>
      <c r="AR22" s="12" t="e">
        <f t="shared" si="13"/>
        <v>#DIV/0!</v>
      </c>
      <c r="AS22" s="11">
        <v>485.5</v>
      </c>
      <c r="AT22" s="11">
        <v>311.7</v>
      </c>
      <c r="AU22" s="12">
        <f t="shared" si="14"/>
        <v>64.20185375901133</v>
      </c>
      <c r="AV22" s="15">
        <v>3549.9</v>
      </c>
      <c r="AW22" s="15">
        <v>1411.7</v>
      </c>
      <c r="AX22" s="10">
        <f t="shared" si="15"/>
        <v>39.767317389222235</v>
      </c>
      <c r="AY22" s="16">
        <v>588.7</v>
      </c>
      <c r="AZ22" s="16">
        <v>217.8</v>
      </c>
      <c r="BA22" s="12">
        <f t="shared" si="16"/>
        <v>36.996772549685744</v>
      </c>
      <c r="BB22" s="16">
        <v>578.7</v>
      </c>
      <c r="BC22" s="16">
        <v>217.8</v>
      </c>
      <c r="BD22" s="12">
        <f t="shared" si="17"/>
        <v>37.636080870917574</v>
      </c>
      <c r="BE22" s="16">
        <v>0</v>
      </c>
      <c r="BF22" s="16">
        <v>0</v>
      </c>
      <c r="BG22" s="12"/>
      <c r="BH22" s="16">
        <v>749.9</v>
      </c>
      <c r="BI22" s="16">
        <v>195.5</v>
      </c>
      <c r="BJ22" s="20">
        <f t="shared" si="18"/>
        <v>26.070142685691426</v>
      </c>
      <c r="BK22" s="16">
        <v>917.5</v>
      </c>
      <c r="BL22" s="16">
        <v>432.6</v>
      </c>
      <c r="BM22" s="20">
        <f t="shared" si="19"/>
        <v>47.14986376021798</v>
      </c>
      <c r="BN22" s="17">
        <v>546.2</v>
      </c>
      <c r="BO22" s="17">
        <v>236.5</v>
      </c>
      <c r="BP22" s="20">
        <f t="shared" si="20"/>
        <v>43.29915781764921</v>
      </c>
      <c r="BQ22" s="17">
        <v>187.7</v>
      </c>
      <c r="BR22" s="17">
        <v>111.4</v>
      </c>
      <c r="BS22" s="20">
        <f t="shared" si="21"/>
        <v>59.35002663825254</v>
      </c>
      <c r="BT22" s="17"/>
      <c r="BU22" s="17"/>
      <c r="BV22" s="20" t="e">
        <f t="shared" si="22"/>
        <v>#DIV/0!</v>
      </c>
      <c r="BW22" s="20">
        <f t="shared" si="23"/>
        <v>-119.5</v>
      </c>
      <c r="BX22" s="20">
        <f t="shared" si="24"/>
        <v>-14.400000000000091</v>
      </c>
      <c r="BY22" s="12"/>
    </row>
    <row r="23" spans="1:77" ht="31.5">
      <c r="A23" s="6">
        <v>12</v>
      </c>
      <c r="B23" s="9" t="s">
        <v>41</v>
      </c>
      <c r="C23" s="10">
        <f t="shared" si="0"/>
        <v>4218.8</v>
      </c>
      <c r="D23" s="10">
        <f t="shared" si="1"/>
        <v>1432.1</v>
      </c>
      <c r="E23" s="10">
        <f t="shared" si="2"/>
        <v>33.94567175500141</v>
      </c>
      <c r="F23" s="11">
        <v>670.8</v>
      </c>
      <c r="G23" s="11">
        <v>239.3</v>
      </c>
      <c r="H23" s="12">
        <f t="shared" si="3"/>
        <v>35.67382230172928</v>
      </c>
      <c r="I23" s="11">
        <v>220</v>
      </c>
      <c r="J23" s="11">
        <v>78.7</v>
      </c>
      <c r="K23" s="12">
        <f t="shared" si="4"/>
        <v>35.77272727272727</v>
      </c>
      <c r="L23" s="11">
        <v>86</v>
      </c>
      <c r="M23" s="11">
        <v>0.3</v>
      </c>
      <c r="N23" s="12">
        <f t="shared" si="5"/>
        <v>0.3488372093023256</v>
      </c>
      <c r="O23" s="11">
        <v>40</v>
      </c>
      <c r="P23" s="11">
        <v>2.9</v>
      </c>
      <c r="Q23" s="12">
        <f t="shared" si="6"/>
        <v>7.249999999999999</v>
      </c>
      <c r="R23" s="11">
        <v>300</v>
      </c>
      <c r="S23" s="11">
        <v>141.6</v>
      </c>
      <c r="T23" s="12">
        <f t="shared" si="7"/>
        <v>47.199999999999996</v>
      </c>
      <c r="U23" s="11">
        <v>18</v>
      </c>
      <c r="V23" s="11">
        <v>3.2</v>
      </c>
      <c r="W23" s="12">
        <f t="shared" si="8"/>
        <v>17.77777777777778</v>
      </c>
      <c r="X23" s="11"/>
      <c r="Y23" s="11"/>
      <c r="Z23" s="12" t="e">
        <f t="shared" si="9"/>
        <v>#DIV/0!</v>
      </c>
      <c r="AA23" s="11">
        <v>6.8</v>
      </c>
      <c r="AB23" s="11">
        <v>5.2</v>
      </c>
      <c r="AC23" s="12">
        <f>AB23/AA23*100</f>
        <v>76.47058823529413</v>
      </c>
      <c r="AD23" s="11"/>
      <c r="AE23" s="11"/>
      <c r="AF23" s="12" t="e">
        <f t="shared" si="10"/>
        <v>#DIV/0!</v>
      </c>
      <c r="AG23" s="11">
        <v>3031</v>
      </c>
      <c r="AH23" s="11">
        <v>1026.8</v>
      </c>
      <c r="AI23" s="12">
        <f t="shared" si="11"/>
        <v>33.87660838007258</v>
      </c>
      <c r="AJ23" s="12">
        <v>1734.8</v>
      </c>
      <c r="AK23" s="12">
        <v>625.4</v>
      </c>
      <c r="AL23" s="12">
        <f t="shared" si="12"/>
        <v>36.05026516024902</v>
      </c>
      <c r="AM23" s="12"/>
      <c r="AN23" s="12"/>
      <c r="AO23" s="12"/>
      <c r="AP23" s="13"/>
      <c r="AQ23" s="13"/>
      <c r="AR23" s="12" t="e">
        <f t="shared" si="13"/>
        <v>#DIV/0!</v>
      </c>
      <c r="AS23" s="11">
        <v>517</v>
      </c>
      <c r="AT23" s="11">
        <v>166</v>
      </c>
      <c r="AU23" s="12">
        <f t="shared" si="14"/>
        <v>32.10831721470019</v>
      </c>
      <c r="AV23" s="15">
        <v>4418.8</v>
      </c>
      <c r="AW23" s="15">
        <v>1524.9</v>
      </c>
      <c r="AX23" s="10">
        <f t="shared" si="15"/>
        <v>34.50936905947316</v>
      </c>
      <c r="AY23" s="16">
        <v>599.6</v>
      </c>
      <c r="AZ23" s="16">
        <v>213</v>
      </c>
      <c r="BA23" s="12">
        <f t="shared" si="16"/>
        <v>35.52368245496998</v>
      </c>
      <c r="BB23" s="16">
        <v>586.8</v>
      </c>
      <c r="BC23" s="16">
        <v>213</v>
      </c>
      <c r="BD23" s="12">
        <f t="shared" si="17"/>
        <v>36.29856850715747</v>
      </c>
      <c r="BE23" s="16">
        <v>0</v>
      </c>
      <c r="BF23" s="16">
        <v>0</v>
      </c>
      <c r="BG23" s="12"/>
      <c r="BH23" s="16">
        <v>863.6</v>
      </c>
      <c r="BI23" s="16">
        <v>134.3</v>
      </c>
      <c r="BJ23" s="20">
        <f t="shared" si="18"/>
        <v>15.551181102362206</v>
      </c>
      <c r="BK23" s="16">
        <v>1278.2</v>
      </c>
      <c r="BL23" s="16">
        <v>586</v>
      </c>
      <c r="BM23" s="20">
        <f t="shared" si="19"/>
        <v>45.84572054451572</v>
      </c>
      <c r="BN23" s="17">
        <v>876.5</v>
      </c>
      <c r="BO23" s="17">
        <v>352.5</v>
      </c>
      <c r="BP23" s="20">
        <f t="shared" si="20"/>
        <v>40.216771249286936</v>
      </c>
      <c r="BQ23" s="17">
        <v>74.3</v>
      </c>
      <c r="BR23" s="17">
        <v>25</v>
      </c>
      <c r="BS23" s="20">
        <f t="shared" si="21"/>
        <v>33.64737550471064</v>
      </c>
      <c r="BT23" s="17"/>
      <c r="BU23" s="17"/>
      <c r="BV23" s="20" t="e">
        <f t="shared" si="22"/>
        <v>#DIV/0!</v>
      </c>
      <c r="BW23" s="20">
        <f t="shared" si="23"/>
        <v>-200</v>
      </c>
      <c r="BX23" s="20">
        <f t="shared" si="24"/>
        <v>-92.80000000000018</v>
      </c>
      <c r="BY23" s="12"/>
    </row>
    <row r="24" spans="1:77" ht="18">
      <c r="A24" s="7"/>
      <c r="B24" s="8"/>
      <c r="C24" s="10"/>
      <c r="D24" s="10"/>
      <c r="E24" s="10"/>
      <c r="F24" s="11"/>
      <c r="G24" s="11"/>
      <c r="H24" s="12"/>
      <c r="I24" s="11"/>
      <c r="J24" s="11"/>
      <c r="K24" s="12"/>
      <c r="L24" s="11"/>
      <c r="M24" s="11"/>
      <c r="N24" s="12"/>
      <c r="O24" s="11"/>
      <c r="P24" s="11"/>
      <c r="Q24" s="12"/>
      <c r="R24" s="11"/>
      <c r="S24" s="11"/>
      <c r="T24" s="12"/>
      <c r="U24" s="11"/>
      <c r="V24" s="11"/>
      <c r="W24" s="12"/>
      <c r="X24" s="11"/>
      <c r="Y24" s="11"/>
      <c r="Z24" s="12"/>
      <c r="AA24" s="11"/>
      <c r="AB24" s="11"/>
      <c r="AC24" s="12"/>
      <c r="AD24" s="11"/>
      <c r="AE24" s="11"/>
      <c r="AF24" s="12"/>
      <c r="AG24" s="11"/>
      <c r="AH24" s="11"/>
      <c r="AI24" s="12"/>
      <c r="AJ24" s="12"/>
      <c r="AK24" s="12"/>
      <c r="AL24" s="12"/>
      <c r="AM24" s="12"/>
      <c r="AN24" s="12"/>
      <c r="AO24" s="12"/>
      <c r="AP24" s="13"/>
      <c r="AQ24" s="13"/>
      <c r="AR24" s="12"/>
      <c r="AS24" s="11"/>
      <c r="AT24" s="11"/>
      <c r="AU24" s="12"/>
      <c r="AV24" s="15"/>
      <c r="AW24" s="15"/>
      <c r="AX24" s="10"/>
      <c r="AY24" s="16"/>
      <c r="AZ24" s="13"/>
      <c r="BA24" s="12"/>
      <c r="BB24" s="12"/>
      <c r="BC24" s="13"/>
      <c r="BD24" s="12"/>
      <c r="BE24" s="16"/>
      <c r="BF24" s="16"/>
      <c r="BG24" s="12"/>
      <c r="BH24" s="16"/>
      <c r="BI24" s="16"/>
      <c r="BJ24" s="20"/>
      <c r="BK24" s="16"/>
      <c r="BL24" s="16"/>
      <c r="BM24" s="20"/>
      <c r="BN24" s="17"/>
      <c r="BO24" s="17"/>
      <c r="BP24" s="20"/>
      <c r="BQ24" s="17"/>
      <c r="BR24" s="17"/>
      <c r="BS24" s="20"/>
      <c r="BT24" s="17"/>
      <c r="BU24" s="17"/>
      <c r="BV24" s="20"/>
      <c r="BW24" s="20"/>
      <c r="BX24" s="20"/>
      <c r="BY24" s="12"/>
    </row>
    <row r="25" spans="1:77" ht="18">
      <c r="A25" s="49" t="s">
        <v>42</v>
      </c>
      <c r="B25" s="50"/>
      <c r="C25" s="10">
        <f>SUM(C12:C23)</f>
        <v>55560.5</v>
      </c>
      <c r="D25" s="10">
        <f>SUM(D12:D23)</f>
        <v>17586.699999999997</v>
      </c>
      <c r="E25" s="10">
        <f>D25/C25*100</f>
        <v>31.653242861385333</v>
      </c>
      <c r="F25" s="10">
        <f>SUM(F12:F23)</f>
        <v>11036.499999999998</v>
      </c>
      <c r="G25" s="10">
        <f>SUM(G12:G23)</f>
        <v>4721.1</v>
      </c>
      <c r="H25" s="10">
        <f>G25/F25*100</f>
        <v>42.77714855253025</v>
      </c>
      <c r="I25" s="10">
        <f>SUM(I12:I23)</f>
        <v>5445</v>
      </c>
      <c r="J25" s="10">
        <f>SUM(J12:J23)</f>
        <v>2046.7</v>
      </c>
      <c r="K25" s="10">
        <f>J25/I25*100</f>
        <v>37.588613406795226</v>
      </c>
      <c r="L25" s="10">
        <f>SUM(L12:L23)</f>
        <v>450</v>
      </c>
      <c r="M25" s="10">
        <f>SUM(M12:M23)</f>
        <v>440.8</v>
      </c>
      <c r="N25" s="10">
        <f>M25/L25*100</f>
        <v>97.95555555555556</v>
      </c>
      <c r="O25" s="10">
        <f>SUM(O12:O23)</f>
        <v>845</v>
      </c>
      <c r="P25" s="10">
        <f>SUM(P12:P23)</f>
        <v>35.9</v>
      </c>
      <c r="Q25" s="10">
        <f>P25/O25*100</f>
        <v>4.2485207100591715</v>
      </c>
      <c r="R25" s="10">
        <f>SUM(R12:R23)</f>
        <v>2822</v>
      </c>
      <c r="S25" s="10">
        <f>SUM(S12:S23)</f>
        <v>1356.6</v>
      </c>
      <c r="T25" s="10">
        <f>S25/R25*100</f>
        <v>48.0722891566265</v>
      </c>
      <c r="U25" s="10">
        <f>SUM(U12:U23)</f>
        <v>897</v>
      </c>
      <c r="V25" s="10">
        <f>SUM(V12:V23)</f>
        <v>423.1999999999999</v>
      </c>
      <c r="W25" s="10">
        <f>V25/U25*100</f>
        <v>47.17948717948717</v>
      </c>
      <c r="X25" s="10">
        <f>SUM(X12:X23)</f>
        <v>0</v>
      </c>
      <c r="Y25" s="10">
        <f>SUM(Y12:Y23)</f>
        <v>0</v>
      </c>
      <c r="Z25" s="10" t="e">
        <f>Y25/X25*100</f>
        <v>#DIV/0!</v>
      </c>
      <c r="AA25" s="10">
        <f>SUM(AA12:AA23)</f>
        <v>47.49999999999999</v>
      </c>
      <c r="AB25" s="10">
        <f>SUM(AB12:AB23)</f>
        <v>21.7</v>
      </c>
      <c r="AC25" s="10">
        <f>AB25/AA25*100</f>
        <v>45.684210526315795</v>
      </c>
      <c r="AD25" s="10">
        <f>SUM(AD12:AD23)</f>
        <v>0</v>
      </c>
      <c r="AE25" s="10">
        <f>SUM(AE12:AE23)</f>
        <v>0</v>
      </c>
      <c r="AF25" s="10" t="e">
        <f>AE25/AD25*100</f>
        <v>#DIV/0!</v>
      </c>
      <c r="AG25" s="10">
        <f>SUM(AG12:AG23)</f>
        <v>39640.99999999999</v>
      </c>
      <c r="AH25" s="10">
        <f>SUM(AH12:AH23)</f>
        <v>11281.599999999999</v>
      </c>
      <c r="AI25" s="10">
        <f>AH25/AG25*100</f>
        <v>28.459423324335916</v>
      </c>
      <c r="AJ25" s="10">
        <f>SUM(AJ12:AJ23)</f>
        <v>22290.6</v>
      </c>
      <c r="AK25" s="10">
        <f>SUM(AK12:AK23)</f>
        <v>8035.599999999999</v>
      </c>
      <c r="AL25" s="10">
        <f>AK25/AJ25*100</f>
        <v>36.04927637658923</v>
      </c>
      <c r="AM25" s="10">
        <f>SUM(AM12:AM23)</f>
        <v>630</v>
      </c>
      <c r="AN25" s="10">
        <f>SUM(AN12:AN23)</f>
        <v>250</v>
      </c>
      <c r="AO25" s="10">
        <f>AN25/AM25*100</f>
        <v>39.682539682539684</v>
      </c>
      <c r="AP25" s="10">
        <f>SUM(AP12:AP23)</f>
        <v>0</v>
      </c>
      <c r="AQ25" s="10">
        <f>SUM(AQ12:AQ23)</f>
        <v>0</v>
      </c>
      <c r="AR25" s="10" t="e">
        <f>AQ25/AP25*100</f>
        <v>#DIV/0!</v>
      </c>
      <c r="AS25" s="10">
        <f>SUM(AS12:AS23)</f>
        <v>4883</v>
      </c>
      <c r="AT25" s="10">
        <f>SUM(AT12:AT23)</f>
        <v>1584</v>
      </c>
      <c r="AU25" s="10">
        <f>AT25/AS25*100</f>
        <v>32.43907433954536</v>
      </c>
      <c r="AV25" s="10">
        <f>SUM(AV12:AV23)</f>
        <v>57422.90000000001</v>
      </c>
      <c r="AW25" s="19">
        <f>SUM(AW12:AW23)</f>
        <v>16774.2</v>
      </c>
      <c r="AX25" s="10">
        <f>AW25/AV25*100</f>
        <v>29.211690806281116</v>
      </c>
      <c r="AY25" s="19">
        <f>SUM(AY12:AY23)</f>
        <v>7586.900000000001</v>
      </c>
      <c r="AZ25" s="10">
        <f>SUM(AZ12:AZ23)</f>
        <v>2799.1000000000004</v>
      </c>
      <c r="BA25" s="10">
        <f>AZ25/AY25*100</f>
        <v>36.89385651583651</v>
      </c>
      <c r="BB25" s="10">
        <f>SUM(BB12:BB23)</f>
        <v>7400.2</v>
      </c>
      <c r="BC25" s="10">
        <f>SUM(BC12:BC23)</f>
        <v>2797.1000000000004</v>
      </c>
      <c r="BD25" s="10">
        <f>BC25/BB25*100</f>
        <v>37.797627091159704</v>
      </c>
      <c r="BE25" s="19">
        <f>SUM(BE12:BE23)</f>
        <v>130.8</v>
      </c>
      <c r="BF25" s="19">
        <f>SUM(BF12:BF23)</f>
        <v>128</v>
      </c>
      <c r="BG25" s="10">
        <f>BF25/BE25*100</f>
        <v>97.85932721712537</v>
      </c>
      <c r="BH25" s="19">
        <f>SUM(BH12:BH23)</f>
        <v>19327.3</v>
      </c>
      <c r="BI25" s="19">
        <f>SUM(BI12:BI23)</f>
        <v>3656.2000000000003</v>
      </c>
      <c r="BJ25" s="19">
        <f>BI25/BH25*100</f>
        <v>18.917282807220875</v>
      </c>
      <c r="BK25" s="19">
        <f>SUM(BK12:BK23)</f>
        <v>14583.300000000001</v>
      </c>
      <c r="BL25" s="19">
        <f>SUM(BL12:BL23)</f>
        <v>5783.7</v>
      </c>
      <c r="BM25" s="19">
        <f>BL25/BK25*100</f>
        <v>39.659747793709236</v>
      </c>
      <c r="BN25" s="19">
        <f>SUM(BN12:BN23)</f>
        <v>9258.6</v>
      </c>
      <c r="BO25" s="19">
        <f>SUM(BO12:BO23)</f>
        <v>3794.2</v>
      </c>
      <c r="BP25" s="19">
        <f>BO25/BN25*100</f>
        <v>40.98027779577906</v>
      </c>
      <c r="BQ25" s="19">
        <f>SUM(BQ12:BQ23)</f>
        <v>1496.4</v>
      </c>
      <c r="BR25" s="19">
        <f>SUM(BR12:BR23)</f>
        <v>863.2</v>
      </c>
      <c r="BS25" s="19">
        <f>BR25/BQ25*100</f>
        <v>57.68511093290564</v>
      </c>
      <c r="BT25" s="19">
        <f>SUM(BT12:BT23)</f>
        <v>0</v>
      </c>
      <c r="BU25" s="19">
        <f>SUM(BU12:BU23)</f>
        <v>0</v>
      </c>
      <c r="BV25" s="19" t="e">
        <f>BU25/BT25*100</f>
        <v>#DIV/0!</v>
      </c>
      <c r="BW25" s="19">
        <f>SUM(BW12:BW23)</f>
        <v>-1862.4</v>
      </c>
      <c r="BX25" s="19">
        <f>SUM(BX12:BX23)</f>
        <v>812.4999999999997</v>
      </c>
      <c r="BY25" s="10"/>
    </row>
    <row r="26" spans="3:77" ht="18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 t="s">
        <v>47</v>
      </c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</row>
    <row r="27" spans="3:77" ht="18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</row>
    <row r="28" spans="3:77" ht="18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</row>
    <row r="29" spans="3:77" ht="18"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</row>
    <row r="30" spans="3:77" ht="18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3:77" ht="18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</sheetData>
  <mergeCells count="38">
    <mergeCell ref="A25:B25"/>
    <mergeCell ref="BK8:BM9"/>
    <mergeCell ref="BN8:BS8"/>
    <mergeCell ref="AY8:BA9"/>
    <mergeCell ref="AD8:AF9"/>
    <mergeCell ref="AJ8:AL9"/>
    <mergeCell ref="AM8:AO9"/>
    <mergeCell ref="AP8:AR9"/>
    <mergeCell ref="AV6:AX9"/>
    <mergeCell ref="BB8:BD8"/>
    <mergeCell ref="AJ7:AR7"/>
    <mergeCell ref="I8:K9"/>
    <mergeCell ref="X8:Z9"/>
    <mergeCell ref="AA8:AC9"/>
    <mergeCell ref="A11:B11"/>
    <mergeCell ref="F7:H9"/>
    <mergeCell ref="I7:AF7"/>
    <mergeCell ref="AG7:AI9"/>
    <mergeCell ref="AY6:BV6"/>
    <mergeCell ref="BW6:BY9"/>
    <mergeCell ref="AS7:AU9"/>
    <mergeCell ref="AY7:BV7"/>
    <mergeCell ref="BT8:BV9"/>
    <mergeCell ref="BB9:BD9"/>
    <mergeCell ref="BN9:BP9"/>
    <mergeCell ref="BQ9:BS9"/>
    <mergeCell ref="BE8:BG9"/>
    <mergeCell ref="BH8:BJ9"/>
    <mergeCell ref="C2:N2"/>
    <mergeCell ref="C3:R3"/>
    <mergeCell ref="J4:M4"/>
    <mergeCell ref="A6:B10"/>
    <mergeCell ref="C6:E9"/>
    <mergeCell ref="F6:AU6"/>
    <mergeCell ref="L8:N9"/>
    <mergeCell ref="O8:Q9"/>
    <mergeCell ref="R8:T9"/>
    <mergeCell ref="U8:W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Raifo2</dc:creator>
  <cp:keywords/>
  <dc:description/>
  <cp:lastModifiedBy>Кириллова</cp:lastModifiedBy>
  <cp:lastPrinted>2010-06-11T06:01:02Z</cp:lastPrinted>
  <dcterms:created xsi:type="dcterms:W3CDTF">2007-02-06T11:42:41Z</dcterms:created>
  <dcterms:modified xsi:type="dcterms:W3CDTF">2010-06-11T06:01:23Z</dcterms:modified>
  <cp:category/>
  <cp:version/>
  <cp:contentType/>
  <cp:contentStatus/>
</cp:coreProperties>
</file>