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1 августа" sheetId="1" r:id="rId1"/>
  </sheets>
  <definedNames/>
  <calcPr fullCalcOnLoad="1"/>
</workbook>
</file>

<file path=xl/sharedStrings.xml><?xml version="1.0" encoding="utf-8"?>
<sst xmlns="http://schemas.openxmlformats.org/spreadsheetml/2006/main" count="96" uniqueCount="94">
  <si>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</si>
  <si>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</si>
  <si>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</si>
  <si>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</si>
  <si>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</si>
  <si>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</si>
  <si>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</si>
  <si>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</si>
  <si>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</si>
  <si>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</si>
  <si>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</si>
  <si>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</si>
  <si>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</si>
  <si>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</si>
  <si>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</si>
  <si>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</si>
  <si>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</si>
  <si>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</si>
  <si>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</si>
  <si>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</si>
  <si>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</si>
  <si>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</si>
  <si>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</si>
  <si>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</si>
  <si>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</si>
  <si>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</si>
  <si>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</si>
  <si>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</si>
  <si>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</si>
  <si>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</si>
  <si>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</si>
  <si>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</si>
  <si>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</si>
  <si>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</si>
  <si>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</si>
  <si>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</si>
  <si>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</si>
  <si>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</si>
  <si>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</si>
  <si>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</si>
  <si>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</si>
  <si>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</si>
  <si>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</si>
  <si>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</si>
  <si>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</si>
  <si>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</si>
  <si>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</si>
  <si>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</si>
  <si>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</si>
  <si>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</si>
  <si>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Др.вопросы в обл. нац. экономики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</si>
  <si>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</si>
  <si>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</si>
  <si>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</si>
  <si>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</si>
  <si>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</si>
  <si>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</si>
  <si>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</si>
  <si>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</si>
  <si>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</si>
  <si>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993 202 01003 10 0000 151</t>
  </si>
  <si>
    <t>Дотации бюджетам поселений на поддержку мер по обеспечению сбалансированности бюджетов</t>
  </si>
  <si>
    <t>% исп.к утв. плану</t>
  </si>
  <si>
    <t>993 111 05010 10 0000 120</t>
  </si>
  <si>
    <t>ГОСУДАРСТВЕННАЯ ПОШЛИНА</t>
  </si>
  <si>
    <t>993 108 04020 01 0000 110</t>
  </si>
  <si>
    <t>Субсидии бюджетам поселений на обеспечение жильем молодых семей</t>
  </si>
  <si>
    <t>993 202 02008 10 0000 151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</si>
  <si>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</si>
  <si>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</si>
  <si>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Прочие неналоговые доходы</t>
  </si>
  <si>
    <t>993 117 05050 10 0000 180</t>
  </si>
  <si>
    <t xml:space="preserve">  Субвенции бюджетам поселений на выполнение передаваемых полномочий</t>
  </si>
  <si>
    <t>993 202 02024 10 0000 151</t>
  </si>
  <si>
    <t>Доходы от продажи земельных участков, наход. в собственности поселений</t>
  </si>
  <si>
    <t>993 114 06014 10 0000 420</t>
  </si>
  <si>
    <t>Задолженность по отмененным налогам</t>
  </si>
  <si>
    <t>182 109 04050 10 1000 110</t>
  </si>
  <si>
    <t xml:space="preserve">  - Субс.молодым семьям (прог."Жилище")</t>
  </si>
  <si>
    <t xml:space="preserve">Национальная оборона </t>
  </si>
  <si>
    <t>Прочие межбюджетные трансферты, передаваемые бюджетам поселений</t>
  </si>
  <si>
    <t>993 202 04999 10 0000 151</t>
  </si>
  <si>
    <t>Субвенции пос.на осущ.полномочий по первичному воинскому учету</t>
  </si>
  <si>
    <t>0500</t>
  </si>
  <si>
    <t xml:space="preserve">Утверж. план на 2010 г </t>
  </si>
  <si>
    <t>Уточ.     план на 2010 г</t>
  </si>
  <si>
    <t xml:space="preserve">% исп. 2010 к 2009 г. </t>
  </si>
  <si>
    <t>Жилищно-коммунальное хозяйство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</si>
  <si>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</si>
  <si>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</si>
  <si>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Социальное развитие села жилье гражданам</t>
  </si>
  <si>
    <t>АНАЛИЗ ИСПОЛНЕНИЯ БЮДЖЕТА  Н.Ч.СЮРБЕЕВСКОГО  ПОСЕЛЕНИЯ НА 01.08.2010 г.</t>
  </si>
  <si>
    <t>Исполнено на 01.08.10</t>
  </si>
  <si>
    <t>Исполнено на 01.08.09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</si>
</sst>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4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I61"/>
  <sheetViews>
    <sheetView tabSelected="1" workbookViewId="0" topLeftCell="A30">
      <selection activeCell="A57" sqref="A57:E57"/>
    </sheetView>
  </sheetViews>
  <sheetFormatPr defaultColWidth="9.00390625" defaultRowHeight="12.75"/>
  <cols>
    <col min="1" max="1" width="34.125" style="0" customWidth="1"/>
    <col min="2" max="2" width="23.875" style="0" customWidth="1"/>
    <col min="3" max="3" width="8.00390625" style="0" customWidth="1"/>
    <col min="4" max="4" width="7.375" style="0" customWidth="1"/>
    <col min="5" max="5" width="7.625" style="0" customWidth="1"/>
    <col min="6" max="6" width="8.25390625" style="0" customWidth="1"/>
    <col min="7" max="7" width="6.75390625" style="0" customWidth="1"/>
    <col min="8" max="8" width="8.125" style="0" customWidth="1"/>
    <col min="9" max="9" width="8.75390625" style="0" customWidth="1"/>
  </cols>
  <sheetData>
    <row r="1" spans="1:9" ht="16.5" customHeight="1">
      <c r="A1" s="47" t="s">
        <v>91</v>
      </c>
      <c r="B1" s="47"/>
      <c r="C1" s="47"/>
      <c r="D1" s="47"/>
      <c r="E1" s="47"/>
      <c r="F1" s="47"/>
      <c r="G1" s="47"/>
      <c r="H1" s="47"/>
      <c r="I1" s="47"/>
    </row>
    <row r="2" spans="7:8" ht="12.75">
      <c r="G2" s="49" t="s">
        <v>24</v>
      </c>
      <c r="H2" s="49"/>
    </row>
    <row r="3" spans="1:9" ht="48">
      <c r="A3" s="1" t="s">
        <v>0</v>
      </c>
      <c r="B3" s="1" t="s">
        <v>26</v>
      </c>
      <c r="C3" s="2" t="s">
        <v>84</v>
      </c>
      <c r="D3" s="2" t="s">
        <v>85</v>
      </c>
      <c r="E3" s="2" t="s">
        <v>92</v>
      </c>
      <c r="F3" s="2" t="s">
        <v>93</v>
      </c>
      <c r="G3" s="2" t="s">
        <v>62</v>
      </c>
      <c r="H3" s="2" t="s">
        <v>47</v>
      </c>
      <c r="I3" s="2" t="s">
        <v>86</v>
      </c>
    </row>
    <row r="4" spans="1:9" ht="16.5" customHeight="1">
      <c r="A4" s="3" t="s">
        <v>1</v>
      </c>
      <c r="B4" s="4"/>
      <c r="C4" s="29">
        <f>C5+C17</f>
        <v>222</v>
      </c>
      <c r="D4" s="29">
        <f>D5+D17</f>
        <v>222</v>
      </c>
      <c r="E4" s="29">
        <f>E5+E17</f>
        <v>170.9</v>
      </c>
      <c r="F4" s="29">
        <f>F5+F17</f>
        <v>342.29999999999995</v>
      </c>
      <c r="G4" s="29">
        <f aca="true" t="shared" si="0" ref="G4:G14">E4/C4*100</f>
        <v>76.98198198198199</v>
      </c>
      <c r="H4" s="30">
        <f aca="true" t="shared" si="1" ref="H4:H14">E4/D4*100</f>
        <v>76.98198198198199</v>
      </c>
      <c r="I4" s="31">
        <f aca="true" t="shared" si="2" ref="I4:I21">E4*100/F4</f>
        <v>49.92696465089104</v>
      </c>
    </row>
    <row r="5" spans="1:9" ht="12.75">
      <c r="A5" s="13" t="s">
        <v>19</v>
      </c>
      <c r="B5" s="4"/>
      <c r="C5" s="29">
        <f>C6+C8+C10+C16</f>
        <v>207</v>
      </c>
      <c r="D5" s="29">
        <f>D6+D8+D10+D16</f>
        <v>207</v>
      </c>
      <c r="E5" s="29">
        <f>E6+E8+E10+E16+E15</f>
        <v>132.3</v>
      </c>
      <c r="F5" s="29">
        <f>F6+F8+F10+F16+F15</f>
        <v>320.29999999999995</v>
      </c>
      <c r="G5" s="29">
        <f t="shared" si="0"/>
        <v>63.913043478260875</v>
      </c>
      <c r="H5" s="30">
        <f t="shared" si="1"/>
        <v>63.913043478260875</v>
      </c>
      <c r="I5" s="31">
        <f t="shared" si="2"/>
        <v>41.30502653762099</v>
      </c>
    </row>
    <row r="6" spans="1:9" ht="12.75">
      <c r="A6" s="14" t="s">
        <v>2</v>
      </c>
      <c r="B6" s="5" t="s">
        <v>27</v>
      </c>
      <c r="C6" s="32">
        <f>C7</f>
        <v>99</v>
      </c>
      <c r="D6" s="32">
        <f>D7</f>
        <v>99</v>
      </c>
      <c r="E6" s="32">
        <f>E7</f>
        <v>76.7</v>
      </c>
      <c r="F6" s="32">
        <f>F7</f>
        <v>88</v>
      </c>
      <c r="G6" s="29">
        <f t="shared" si="0"/>
        <v>77.47474747474747</v>
      </c>
      <c r="H6" s="30">
        <f t="shared" si="1"/>
        <v>77.47474747474747</v>
      </c>
      <c r="I6" s="31">
        <f t="shared" si="2"/>
        <v>87.1590909090909</v>
      </c>
    </row>
    <row r="7" spans="1:9" ht="12.75">
      <c r="A7" s="15" t="s">
        <v>3</v>
      </c>
      <c r="B7" s="1" t="s">
        <v>56</v>
      </c>
      <c r="C7" s="33">
        <v>99</v>
      </c>
      <c r="D7" s="33">
        <v>99</v>
      </c>
      <c r="E7" s="33">
        <v>76.7</v>
      </c>
      <c r="F7" s="33">
        <v>88</v>
      </c>
      <c r="G7" s="46">
        <f t="shared" si="0"/>
        <v>77.47474747474747</v>
      </c>
      <c r="H7" s="45">
        <f t="shared" si="1"/>
        <v>77.47474747474747</v>
      </c>
      <c r="I7" s="45">
        <f t="shared" si="2"/>
        <v>87.1590909090909</v>
      </c>
    </row>
    <row r="8" spans="1:9" ht="12.75">
      <c r="A8" s="14" t="s">
        <v>4</v>
      </c>
      <c r="B8" s="5" t="s">
        <v>28</v>
      </c>
      <c r="C8" s="32">
        <f>C9</f>
        <v>6</v>
      </c>
      <c r="D8" s="32">
        <f>D9</f>
        <v>6</v>
      </c>
      <c r="E8" s="32">
        <f>E9</f>
        <v>5.2</v>
      </c>
      <c r="F8" s="32">
        <f>F9</f>
        <v>6.1</v>
      </c>
      <c r="G8" s="29">
        <f t="shared" si="0"/>
        <v>86.66666666666667</v>
      </c>
      <c r="H8" s="30">
        <f t="shared" si="1"/>
        <v>86.66666666666667</v>
      </c>
      <c r="I8" s="31">
        <f t="shared" si="2"/>
        <v>85.24590163934427</v>
      </c>
    </row>
    <row r="9" spans="1:9" ht="17.25" customHeight="1">
      <c r="A9" s="16" t="s">
        <v>5</v>
      </c>
      <c r="B9" s="2" t="s">
        <v>57</v>
      </c>
      <c r="C9" s="33">
        <v>6</v>
      </c>
      <c r="D9" s="33">
        <v>6</v>
      </c>
      <c r="E9" s="33">
        <v>5.2</v>
      </c>
      <c r="F9" s="33">
        <v>6.1</v>
      </c>
      <c r="G9" s="46">
        <f t="shared" si="0"/>
        <v>86.66666666666667</v>
      </c>
      <c r="H9" s="45">
        <f t="shared" si="1"/>
        <v>86.66666666666667</v>
      </c>
      <c r="I9" s="45">
        <f t="shared" si="2"/>
        <v>85.24590163934427</v>
      </c>
    </row>
    <row r="10" spans="1:9" ht="17.25" customHeight="1">
      <c r="A10" s="17" t="s">
        <v>6</v>
      </c>
      <c r="B10" s="6" t="s">
        <v>29</v>
      </c>
      <c r="C10" s="32">
        <f>C11+C12</f>
        <v>102</v>
      </c>
      <c r="D10" s="32">
        <f>D11+D12</f>
        <v>102</v>
      </c>
      <c r="E10" s="32">
        <f>E11+E12</f>
        <v>33.7</v>
      </c>
      <c r="F10" s="32">
        <f>F11+F12</f>
        <v>21.7</v>
      </c>
      <c r="G10" s="29">
        <f t="shared" si="0"/>
        <v>33.03921568627452</v>
      </c>
      <c r="H10" s="30">
        <f t="shared" si="1"/>
        <v>33.03921568627452</v>
      </c>
      <c r="I10" s="31">
        <f t="shared" si="2"/>
        <v>155.29953917050693</v>
      </c>
    </row>
    <row r="11" spans="1:9" ht="12.75">
      <c r="A11" s="16" t="s">
        <v>7</v>
      </c>
      <c r="B11" s="2" t="s">
        <v>30</v>
      </c>
      <c r="C11" s="33">
        <v>42</v>
      </c>
      <c r="D11" s="33">
        <v>42</v>
      </c>
      <c r="E11" s="33">
        <v>13.5</v>
      </c>
      <c r="F11" s="33">
        <v>10.7</v>
      </c>
      <c r="G11" s="46">
        <f t="shared" si="0"/>
        <v>32.142857142857146</v>
      </c>
      <c r="H11" s="45">
        <f t="shared" si="1"/>
        <v>32.142857142857146</v>
      </c>
      <c r="I11" s="45">
        <f t="shared" si="2"/>
        <v>126.16822429906543</v>
      </c>
    </row>
    <row r="12" spans="1:9" ht="12.75">
      <c r="A12" s="17" t="s">
        <v>22</v>
      </c>
      <c r="B12" s="6" t="s">
        <v>31</v>
      </c>
      <c r="C12" s="34">
        <f>C13+C14</f>
        <v>60</v>
      </c>
      <c r="D12" s="34">
        <f>D13+D14</f>
        <v>60</v>
      </c>
      <c r="E12" s="34">
        <f>E13+E14</f>
        <v>20.2</v>
      </c>
      <c r="F12" s="34">
        <f>F13+F14</f>
        <v>11</v>
      </c>
      <c r="G12" s="29">
        <f t="shared" si="0"/>
        <v>33.666666666666664</v>
      </c>
      <c r="H12" s="30">
        <f t="shared" si="1"/>
        <v>33.666666666666664</v>
      </c>
      <c r="I12" s="31">
        <f t="shared" si="2"/>
        <v>183.63636363636363</v>
      </c>
    </row>
    <row r="13" spans="1:9" ht="12.75">
      <c r="A13" s="16" t="s">
        <v>8</v>
      </c>
      <c r="B13" s="2" t="s">
        <v>32</v>
      </c>
      <c r="C13" s="33">
        <v>51</v>
      </c>
      <c r="D13" s="33">
        <v>51</v>
      </c>
      <c r="E13" s="33">
        <v>13.6</v>
      </c>
      <c r="F13" s="33">
        <v>4.9</v>
      </c>
      <c r="G13" s="46">
        <f t="shared" si="0"/>
        <v>26.666666666666668</v>
      </c>
      <c r="H13" s="45">
        <f t="shared" si="1"/>
        <v>26.666666666666668</v>
      </c>
      <c r="I13" s="45">
        <f t="shared" si="2"/>
        <v>277.55102040816325</v>
      </c>
    </row>
    <row r="14" spans="1:9" ht="12.75">
      <c r="A14" s="16" t="s">
        <v>9</v>
      </c>
      <c r="B14" s="2" t="s">
        <v>33</v>
      </c>
      <c r="C14" s="33">
        <v>9</v>
      </c>
      <c r="D14" s="33">
        <v>9</v>
      </c>
      <c r="E14" s="33">
        <v>6.6</v>
      </c>
      <c r="F14" s="33">
        <v>6.1</v>
      </c>
      <c r="G14" s="46">
        <f t="shared" si="0"/>
        <v>73.33333333333333</v>
      </c>
      <c r="H14" s="45">
        <f t="shared" si="1"/>
        <v>73.33333333333333</v>
      </c>
      <c r="I14" s="45">
        <f t="shared" si="2"/>
        <v>108.19672131147541</v>
      </c>
    </row>
    <row r="15" spans="1:9" ht="18" customHeight="1">
      <c r="A15" s="42" t="s">
        <v>76</v>
      </c>
      <c r="B15" s="2" t="s">
        <v>77</v>
      </c>
      <c r="C15" s="33"/>
      <c r="D15" s="33"/>
      <c r="E15" s="33">
        <v>-0.9</v>
      </c>
      <c r="F15" s="33">
        <v>-4.6</v>
      </c>
      <c r="G15" s="46"/>
      <c r="H15" s="45"/>
      <c r="I15" s="45">
        <f t="shared" si="2"/>
        <v>19.565217391304348</v>
      </c>
    </row>
    <row r="16" spans="1:9" ht="12.75">
      <c r="A16" s="39" t="s">
        <v>64</v>
      </c>
      <c r="B16" s="2" t="s">
        <v>65</v>
      </c>
      <c r="C16" s="33">
        <v>0</v>
      </c>
      <c r="D16" s="33">
        <v>0</v>
      </c>
      <c r="E16" s="33">
        <v>17.6</v>
      </c>
      <c r="F16" s="33">
        <v>209.1</v>
      </c>
      <c r="G16" s="46"/>
      <c r="H16" s="45"/>
      <c r="I16" s="45">
        <f t="shared" si="2"/>
        <v>8.417025346724056</v>
      </c>
    </row>
    <row r="17" spans="1:9" ht="12.75">
      <c r="A17" s="18" t="s">
        <v>20</v>
      </c>
      <c r="B17" s="7"/>
      <c r="C17" s="29">
        <f>C18</f>
        <v>15</v>
      </c>
      <c r="D17" s="29">
        <f>D18+D20+D21</f>
        <v>15</v>
      </c>
      <c r="E17" s="29">
        <f>E18+E20+E21</f>
        <v>38.6</v>
      </c>
      <c r="F17" s="29">
        <f>F18+F21+F20</f>
        <v>22</v>
      </c>
      <c r="G17" s="29">
        <f>E17/C17*100</f>
        <v>257.3333333333333</v>
      </c>
      <c r="H17" s="30">
        <f>E17/D17*100</f>
        <v>257.3333333333333</v>
      </c>
      <c r="I17" s="31">
        <f t="shared" si="2"/>
        <v>175.45454545454547</v>
      </c>
    </row>
    <row r="18" spans="1:9" ht="42" customHeight="1">
      <c r="A18" s="41" t="s">
        <v>10</v>
      </c>
      <c r="B18" s="6" t="s">
        <v>34</v>
      </c>
      <c r="C18" s="32">
        <f>C19</f>
        <v>15</v>
      </c>
      <c r="D18" s="32">
        <f>D19</f>
        <v>15</v>
      </c>
      <c r="E18" s="32">
        <f>E19</f>
        <v>32</v>
      </c>
      <c r="F18" s="32">
        <f>F19</f>
        <v>3.3</v>
      </c>
      <c r="G18" s="29">
        <f>E18/C18*100</f>
        <v>213.33333333333334</v>
      </c>
      <c r="H18" s="30">
        <f>E18/D18*100</f>
        <v>213.33333333333334</v>
      </c>
      <c r="I18" s="31">
        <f t="shared" si="2"/>
        <v>969.6969696969697</v>
      </c>
    </row>
    <row r="19" spans="1:9" ht="56.25" customHeight="1">
      <c r="A19" s="16" t="s">
        <v>59</v>
      </c>
      <c r="B19" s="2" t="s">
        <v>63</v>
      </c>
      <c r="C19" s="33">
        <v>15</v>
      </c>
      <c r="D19" s="33">
        <v>15</v>
      </c>
      <c r="E19" s="33">
        <v>32</v>
      </c>
      <c r="F19" s="33">
        <v>3.3</v>
      </c>
      <c r="G19" s="46">
        <f>E19/C19*100</f>
        <v>213.33333333333334</v>
      </c>
      <c r="H19" s="45">
        <f>E19/D19*100</f>
        <v>213.33333333333334</v>
      </c>
      <c r="I19" s="45">
        <f t="shared" si="2"/>
        <v>969.6969696969697</v>
      </c>
    </row>
    <row r="20" spans="1:9" ht="34.5" customHeight="1">
      <c r="A20" s="27" t="s">
        <v>74</v>
      </c>
      <c r="B20" s="40" t="s">
        <v>75</v>
      </c>
      <c r="C20" s="33"/>
      <c r="D20" s="33">
        <v>0</v>
      </c>
      <c r="E20" s="33">
        <v>6.6</v>
      </c>
      <c r="F20" s="33">
        <v>18.7</v>
      </c>
      <c r="G20" s="46"/>
      <c r="H20" s="45"/>
      <c r="I20" s="45">
        <f t="shared" si="2"/>
        <v>35.294117647058826</v>
      </c>
    </row>
    <row r="21" spans="1:9" ht="0.75" customHeight="1">
      <c r="A21" s="16" t="s">
        <v>70</v>
      </c>
      <c r="B21" s="2" t="s">
        <v>71</v>
      </c>
      <c r="C21" s="33"/>
      <c r="D21" s="33"/>
      <c r="E21" s="33"/>
      <c r="F21" s="33">
        <v>0</v>
      </c>
      <c r="G21" s="29"/>
      <c r="H21" s="30"/>
      <c r="I21" s="31" t="e">
        <f t="shared" si="2"/>
        <v>#DIV/0!</v>
      </c>
    </row>
    <row r="22" spans="1:9" ht="12.75" customHeight="1" hidden="1">
      <c r="A22" s="16"/>
      <c r="B22" s="2"/>
      <c r="C22" s="33"/>
      <c r="D22" s="33"/>
      <c r="E22" s="33"/>
      <c r="F22" s="33"/>
      <c r="G22" s="29"/>
      <c r="H22" s="30"/>
      <c r="I22" s="31"/>
    </row>
    <row r="23" spans="1:9" ht="18.75" customHeight="1">
      <c r="A23" s="17" t="s">
        <v>11</v>
      </c>
      <c r="B23" s="6" t="s">
        <v>35</v>
      </c>
      <c r="C23" s="32">
        <f>C24+C25+C29+C26+C28+C30+C32</f>
        <v>2431.3999999999996</v>
      </c>
      <c r="D23" s="32">
        <f>D24+D25+D29+D26+D28+D30+D32+D27</f>
        <v>2829.6999999999994</v>
      </c>
      <c r="E23" s="32">
        <f>E24+E25+E29+E26+E28+E30+E32+E27</f>
        <v>1440.3999999999999</v>
      </c>
      <c r="F23" s="32">
        <f>F24+F25+F29+F26+F28+F30+F32+F27</f>
        <v>1355.2</v>
      </c>
      <c r="G23" s="29">
        <f>E23/C23*100</f>
        <v>59.24158920786379</v>
      </c>
      <c r="H23" s="30">
        <f aca="true" t="shared" si="3" ref="H23:H31">E23/D23*100</f>
        <v>50.90292257129732</v>
      </c>
      <c r="I23" s="31">
        <f>E23*100/F23</f>
        <v>106.28689492325856</v>
      </c>
    </row>
    <row r="24" spans="1:9" ht="24">
      <c r="A24" s="16" t="s">
        <v>46</v>
      </c>
      <c r="B24" s="2" t="s">
        <v>36</v>
      </c>
      <c r="C24" s="33">
        <v>1746.1</v>
      </c>
      <c r="D24" s="33">
        <v>1746.1</v>
      </c>
      <c r="E24" s="33">
        <v>914.3</v>
      </c>
      <c r="F24" s="33">
        <v>1112.4</v>
      </c>
      <c r="G24" s="46">
        <f>E24/C24*100</f>
        <v>52.362407651337264</v>
      </c>
      <c r="H24" s="45">
        <f t="shared" si="3"/>
        <v>52.362407651337264</v>
      </c>
      <c r="I24" s="45">
        <f>E24*100/F24</f>
        <v>82.19165767709457</v>
      </c>
    </row>
    <row r="25" spans="1:9" ht="35.25" customHeight="1">
      <c r="A25" s="16" t="s">
        <v>61</v>
      </c>
      <c r="B25" s="2" t="s">
        <v>60</v>
      </c>
      <c r="C25" s="33">
        <v>200</v>
      </c>
      <c r="D25" s="33">
        <v>200</v>
      </c>
      <c r="E25" s="33">
        <v>100</v>
      </c>
      <c r="F25" s="33">
        <v>0</v>
      </c>
      <c r="G25" s="46">
        <f>E25/C25*100</f>
        <v>50</v>
      </c>
      <c r="H25" s="45">
        <f t="shared" si="3"/>
        <v>50</v>
      </c>
      <c r="I25" s="45"/>
    </row>
    <row r="26" spans="1:9" ht="29.25" customHeight="1">
      <c r="A26" s="16" t="s">
        <v>66</v>
      </c>
      <c r="B26" s="2" t="s">
        <v>67</v>
      </c>
      <c r="C26" s="33">
        <v>90</v>
      </c>
      <c r="D26" s="33">
        <v>265.7</v>
      </c>
      <c r="E26" s="33">
        <v>0</v>
      </c>
      <c r="F26" s="33">
        <v>141.8</v>
      </c>
      <c r="G26" s="46">
        <f>E26/C26*100</f>
        <v>0</v>
      </c>
      <c r="H26" s="45">
        <f t="shared" si="3"/>
        <v>0</v>
      </c>
      <c r="I26" s="45">
        <f>E26*100/F26</f>
        <v>0</v>
      </c>
    </row>
    <row r="27" spans="1:9" ht="29.25" customHeight="1">
      <c r="A27" s="42" t="s">
        <v>88</v>
      </c>
      <c r="B27" s="44" t="s">
        <v>89</v>
      </c>
      <c r="C27" s="33"/>
      <c r="D27" s="33">
        <v>321</v>
      </c>
      <c r="E27" s="33">
        <v>321</v>
      </c>
      <c r="F27" s="33"/>
      <c r="G27" s="46"/>
      <c r="H27" s="45">
        <f t="shared" si="3"/>
        <v>100</v>
      </c>
      <c r="I27" s="45"/>
    </row>
    <row r="28" spans="1:9" ht="24" customHeight="1">
      <c r="A28" s="16" t="s">
        <v>68</v>
      </c>
      <c r="B28" s="2" t="s">
        <v>69</v>
      </c>
      <c r="C28" s="33">
        <v>183.1</v>
      </c>
      <c r="D28" s="33">
        <v>183.1</v>
      </c>
      <c r="E28" s="33">
        <v>38.8</v>
      </c>
      <c r="F28" s="33">
        <v>0</v>
      </c>
      <c r="G28" s="46">
        <f>E28/C28*100</f>
        <v>21.190606226105952</v>
      </c>
      <c r="H28" s="45">
        <f t="shared" si="3"/>
        <v>21.190606226105952</v>
      </c>
      <c r="I28" s="45"/>
    </row>
    <row r="29" spans="1:9" ht="27.75" customHeight="1">
      <c r="A29" s="16" t="s">
        <v>82</v>
      </c>
      <c r="B29" s="2" t="s">
        <v>58</v>
      </c>
      <c r="C29" s="33">
        <v>113.7</v>
      </c>
      <c r="D29" s="33">
        <v>113.7</v>
      </c>
      <c r="E29" s="33">
        <v>66.3</v>
      </c>
      <c r="F29" s="33">
        <v>55.9</v>
      </c>
      <c r="G29" s="46">
        <f>E29/C29*100</f>
        <v>58.31134564643799</v>
      </c>
      <c r="H29" s="45">
        <f t="shared" si="3"/>
        <v>58.31134564643799</v>
      </c>
      <c r="I29" s="45">
        <f aca="true" t="shared" si="4" ref="I29:I34">E29*100/F29</f>
        <v>118.6046511627907</v>
      </c>
    </row>
    <row r="30" spans="1:9" ht="19.5" customHeight="1">
      <c r="A30" s="16" t="s">
        <v>72</v>
      </c>
      <c r="B30" s="2" t="s">
        <v>73</v>
      </c>
      <c r="C30" s="33">
        <v>0.1</v>
      </c>
      <c r="D30" s="33">
        <v>0.1</v>
      </c>
      <c r="E30" s="33">
        <v>0</v>
      </c>
      <c r="F30" s="33">
        <v>0.1</v>
      </c>
      <c r="G30" s="46">
        <f>E30/C30*100</f>
        <v>0</v>
      </c>
      <c r="H30" s="45">
        <f t="shared" si="3"/>
        <v>0</v>
      </c>
      <c r="I30" s="45">
        <f t="shared" si="4"/>
        <v>0</v>
      </c>
    </row>
    <row r="31" spans="1:9" ht="6" customHeight="1" hidden="1">
      <c r="A31" s="16" t="s">
        <v>25</v>
      </c>
      <c r="B31" s="2"/>
      <c r="C31" s="33"/>
      <c r="D31" s="33"/>
      <c r="E31" s="33"/>
      <c r="F31" s="33"/>
      <c r="G31" s="29" t="e">
        <f>E31/C31*100</f>
        <v>#DIV/0!</v>
      </c>
      <c r="H31" s="30" t="e">
        <f t="shared" si="3"/>
        <v>#DIV/0!</v>
      </c>
      <c r="I31" s="45" t="e">
        <f t="shared" si="4"/>
        <v>#DIV/0!</v>
      </c>
    </row>
    <row r="32" spans="1:9" ht="22.5" customHeight="1">
      <c r="A32" s="16" t="s">
        <v>80</v>
      </c>
      <c r="B32" s="2" t="s">
        <v>81</v>
      </c>
      <c r="C32" s="33">
        <v>98.4</v>
      </c>
      <c r="D32" s="33">
        <v>0</v>
      </c>
      <c r="E32" s="33">
        <v>0</v>
      </c>
      <c r="F32" s="33">
        <v>45</v>
      </c>
      <c r="G32" s="29"/>
      <c r="H32" s="30"/>
      <c r="I32" s="45">
        <f t="shared" si="4"/>
        <v>0</v>
      </c>
    </row>
    <row r="33" spans="1:9" ht="24.75" customHeight="1">
      <c r="A33" s="41" t="s">
        <v>12</v>
      </c>
      <c r="B33" s="6" t="s">
        <v>37</v>
      </c>
      <c r="C33" s="32">
        <v>169.2</v>
      </c>
      <c r="D33" s="32">
        <v>107.2</v>
      </c>
      <c r="E33" s="32">
        <v>97.5</v>
      </c>
      <c r="F33" s="32">
        <v>19.9</v>
      </c>
      <c r="G33" s="29">
        <f>E33/C33*100</f>
        <v>57.62411347517731</v>
      </c>
      <c r="H33" s="30">
        <f>E33/D33*100</f>
        <v>90.95149253731343</v>
      </c>
      <c r="I33" s="31">
        <f t="shared" si="4"/>
        <v>489.9497487437186</v>
      </c>
    </row>
    <row r="34" spans="1:9" ht="17.25" customHeight="1">
      <c r="A34" s="19" t="s">
        <v>13</v>
      </c>
      <c r="B34" s="8"/>
      <c r="C34" s="35">
        <f>C4+C23+C33</f>
        <v>2822.5999999999995</v>
      </c>
      <c r="D34" s="35">
        <f>D4+D23+D33</f>
        <v>3158.899999999999</v>
      </c>
      <c r="E34" s="35">
        <f>E4+E23+E33</f>
        <v>1708.8</v>
      </c>
      <c r="F34" s="35">
        <f>F4+F23+F33</f>
        <v>1717.4</v>
      </c>
      <c r="G34" s="29">
        <f>E34/C34*100</f>
        <v>60.53992772620988</v>
      </c>
      <c r="H34" s="30">
        <f>E34/D34*100</f>
        <v>54.0947798284213</v>
      </c>
      <c r="I34" s="31">
        <f t="shared" si="4"/>
        <v>99.49924304180738</v>
      </c>
    </row>
    <row r="35" spans="1:9" ht="12.75" customHeight="1">
      <c r="A35" s="7" t="s">
        <v>14</v>
      </c>
      <c r="B35" s="7"/>
      <c r="C35" s="32"/>
      <c r="D35" s="32"/>
      <c r="E35" s="32"/>
      <c r="F35" s="32"/>
      <c r="G35" s="29"/>
      <c r="H35" s="30"/>
      <c r="I35" s="31"/>
    </row>
    <row r="36" spans="1:9" ht="12.75">
      <c r="A36" s="17" t="s">
        <v>15</v>
      </c>
      <c r="B36" s="9" t="s">
        <v>38</v>
      </c>
      <c r="C36" s="32">
        <v>590.2</v>
      </c>
      <c r="D36" s="32">
        <v>590.2</v>
      </c>
      <c r="E36" s="32">
        <v>325</v>
      </c>
      <c r="F36" s="32">
        <v>440.2</v>
      </c>
      <c r="G36" s="29">
        <f aca="true" t="shared" si="5" ref="G36:G41">E36/C36*100</f>
        <v>55.06607929515418</v>
      </c>
      <c r="H36" s="30">
        <f aca="true" t="shared" si="6" ref="H36:H43">E36/D36*100</f>
        <v>55.06607929515418</v>
      </c>
      <c r="I36" s="31">
        <f aca="true" t="shared" si="7" ref="I36:I42">E36*100/F36</f>
        <v>73.83007723761926</v>
      </c>
    </row>
    <row r="37" spans="1:9" ht="12.75">
      <c r="A37" s="16" t="s">
        <v>16</v>
      </c>
      <c r="B37" s="2">
        <v>211.213</v>
      </c>
      <c r="C37" s="33">
        <v>505</v>
      </c>
      <c r="D37" s="33">
        <v>505</v>
      </c>
      <c r="E37" s="33">
        <v>283.4</v>
      </c>
      <c r="F37" s="33">
        <v>400</v>
      </c>
      <c r="G37" s="46">
        <f t="shared" si="5"/>
        <v>56.118811881188115</v>
      </c>
      <c r="H37" s="45">
        <f t="shared" si="6"/>
        <v>56.118811881188115</v>
      </c>
      <c r="I37" s="45">
        <f t="shared" si="7"/>
        <v>70.85</v>
      </c>
    </row>
    <row r="38" spans="1:9" ht="12.75">
      <c r="A38" s="16" t="s">
        <v>23</v>
      </c>
      <c r="B38" s="2">
        <v>223</v>
      </c>
      <c r="C38" s="33">
        <v>14.8</v>
      </c>
      <c r="D38" s="33">
        <v>14.8</v>
      </c>
      <c r="E38" s="33">
        <v>14.8</v>
      </c>
      <c r="F38" s="33">
        <v>4.3</v>
      </c>
      <c r="G38" s="46">
        <f t="shared" si="5"/>
        <v>100</v>
      </c>
      <c r="H38" s="45">
        <f t="shared" si="6"/>
        <v>100</v>
      </c>
      <c r="I38" s="45">
        <f t="shared" si="7"/>
        <v>344.1860465116279</v>
      </c>
    </row>
    <row r="39" spans="1:9" ht="12.75">
      <c r="A39" s="16" t="s">
        <v>17</v>
      </c>
      <c r="B39" s="2"/>
      <c r="C39" s="33">
        <f>C36-C37-C38</f>
        <v>70.40000000000005</v>
      </c>
      <c r="D39" s="33">
        <f>D36-D37-D38</f>
        <v>70.40000000000005</v>
      </c>
      <c r="E39" s="33">
        <f>E36-E37-E38</f>
        <v>26.800000000000022</v>
      </c>
      <c r="F39" s="33">
        <v>35.9</v>
      </c>
      <c r="G39" s="46">
        <f t="shared" si="5"/>
        <v>38.06818181818182</v>
      </c>
      <c r="H39" s="45">
        <f t="shared" si="6"/>
        <v>38.06818181818182</v>
      </c>
      <c r="I39" s="45">
        <f t="shared" si="7"/>
        <v>74.65181058495828</v>
      </c>
    </row>
    <row r="40" spans="1:9" ht="12.75" customHeight="1">
      <c r="A40" s="18" t="s">
        <v>79</v>
      </c>
      <c r="B40" s="10" t="s">
        <v>48</v>
      </c>
      <c r="C40" s="29">
        <v>113.7</v>
      </c>
      <c r="D40" s="29">
        <v>113.7</v>
      </c>
      <c r="E40" s="29">
        <v>61.2</v>
      </c>
      <c r="F40" s="29">
        <v>52.8</v>
      </c>
      <c r="G40" s="29">
        <f t="shared" si="5"/>
        <v>53.825857519788926</v>
      </c>
      <c r="H40" s="30">
        <f t="shared" si="6"/>
        <v>53.825857519788926</v>
      </c>
      <c r="I40" s="31">
        <f t="shared" si="7"/>
        <v>115.90909090909092</v>
      </c>
    </row>
    <row r="41" spans="1:9" ht="24">
      <c r="A41" s="17" t="s">
        <v>39</v>
      </c>
      <c r="B41" s="9" t="s">
        <v>40</v>
      </c>
      <c r="C41" s="32">
        <v>456.6</v>
      </c>
      <c r="D41" s="32">
        <v>460.1</v>
      </c>
      <c r="E41" s="32">
        <v>259.2</v>
      </c>
      <c r="F41" s="32">
        <v>199.8</v>
      </c>
      <c r="G41" s="29">
        <f t="shared" si="5"/>
        <v>56.76741130091983</v>
      </c>
      <c r="H41" s="30">
        <f t="shared" si="6"/>
        <v>56.33557922190827</v>
      </c>
      <c r="I41" s="31">
        <f t="shared" si="7"/>
        <v>129.7297297297297</v>
      </c>
    </row>
    <row r="42" spans="1:9" ht="0.75" customHeight="1">
      <c r="A42" s="17" t="s">
        <v>50</v>
      </c>
      <c r="B42" s="9" t="s">
        <v>49</v>
      </c>
      <c r="C42" s="32"/>
      <c r="D42" s="32">
        <v>0</v>
      </c>
      <c r="E42" s="32">
        <v>0</v>
      </c>
      <c r="F42" s="32">
        <v>0</v>
      </c>
      <c r="G42" s="29"/>
      <c r="H42" s="30" t="e">
        <f t="shared" si="6"/>
        <v>#DIV/0!</v>
      </c>
      <c r="I42" s="31" t="e">
        <f t="shared" si="7"/>
        <v>#DIV/0!</v>
      </c>
    </row>
    <row r="43" spans="1:9" ht="12.75">
      <c r="A43" s="17" t="s">
        <v>87</v>
      </c>
      <c r="B43" s="9" t="s">
        <v>83</v>
      </c>
      <c r="C43" s="32">
        <v>724.6</v>
      </c>
      <c r="D43" s="32">
        <v>709.1</v>
      </c>
      <c r="E43" s="32">
        <v>281.8</v>
      </c>
      <c r="F43" s="32">
        <v>218.7</v>
      </c>
      <c r="G43" s="29">
        <f aca="true" t="shared" si="8" ref="G43:G52">E43/C43*100</f>
        <v>38.8904223019597</v>
      </c>
      <c r="H43" s="30">
        <f t="shared" si="6"/>
        <v>39.74051614722888</v>
      </c>
      <c r="I43" s="31"/>
    </row>
    <row r="44" spans="1:9" ht="12.75">
      <c r="A44" s="18" t="s">
        <v>43</v>
      </c>
      <c r="B44" s="10" t="s">
        <v>51</v>
      </c>
      <c r="C44" s="29">
        <v>5</v>
      </c>
      <c r="D44" s="29">
        <v>0</v>
      </c>
      <c r="E44" s="34">
        <v>0</v>
      </c>
      <c r="F44" s="33"/>
      <c r="G44" s="29">
        <f t="shared" si="8"/>
        <v>0</v>
      </c>
      <c r="H44" s="30"/>
      <c r="I44" s="31"/>
    </row>
    <row r="45" spans="1:9" ht="24">
      <c r="A45" s="17" t="s">
        <v>21</v>
      </c>
      <c r="B45" s="9" t="s">
        <v>41</v>
      </c>
      <c r="C45" s="32">
        <v>673.4</v>
      </c>
      <c r="D45" s="32">
        <v>736</v>
      </c>
      <c r="E45" s="32">
        <v>386.9</v>
      </c>
      <c r="F45" s="32">
        <v>434.9</v>
      </c>
      <c r="G45" s="29">
        <f t="shared" si="8"/>
        <v>57.45470745470745</v>
      </c>
      <c r="H45" s="30">
        <f aca="true" t="shared" si="9" ref="H45:H51">E45/D45*100</f>
        <v>52.567934782608695</v>
      </c>
      <c r="I45" s="31">
        <f>E45*100/F45</f>
        <v>88.96297999540124</v>
      </c>
    </row>
    <row r="46" spans="1:9" ht="12.75">
      <c r="A46" s="16" t="s">
        <v>16</v>
      </c>
      <c r="B46" s="2">
        <v>211.213</v>
      </c>
      <c r="C46" s="33">
        <v>500.9</v>
      </c>
      <c r="D46" s="33">
        <v>500.9</v>
      </c>
      <c r="E46" s="33">
        <v>315</v>
      </c>
      <c r="F46" s="33">
        <v>380.2</v>
      </c>
      <c r="G46" s="46">
        <f t="shared" si="8"/>
        <v>62.88680375324416</v>
      </c>
      <c r="H46" s="45">
        <f t="shared" si="9"/>
        <v>62.88680375324416</v>
      </c>
      <c r="I46" s="45">
        <f>E46*100/F46</f>
        <v>82.8511309836928</v>
      </c>
    </row>
    <row r="47" spans="1:9" ht="15.75" customHeight="1">
      <c r="A47" s="16" t="s">
        <v>23</v>
      </c>
      <c r="B47" s="2">
        <v>223</v>
      </c>
      <c r="C47" s="33">
        <v>46.2</v>
      </c>
      <c r="D47" s="33">
        <v>46.2</v>
      </c>
      <c r="E47" s="33">
        <v>28.6</v>
      </c>
      <c r="F47" s="33">
        <v>4.2</v>
      </c>
      <c r="G47" s="46">
        <f t="shared" si="8"/>
        <v>61.904761904761905</v>
      </c>
      <c r="H47" s="45">
        <f t="shared" si="9"/>
        <v>61.904761904761905</v>
      </c>
      <c r="I47" s="45">
        <f>E47*100/F47</f>
        <v>680.952380952381</v>
      </c>
    </row>
    <row r="48" spans="1:9" ht="12.75">
      <c r="A48" s="16" t="s">
        <v>44</v>
      </c>
      <c r="B48" s="2"/>
      <c r="C48" s="33">
        <f>C45-C46-C47</f>
        <v>126.3</v>
      </c>
      <c r="D48" s="33">
        <f>D45-D46-D47</f>
        <v>188.90000000000003</v>
      </c>
      <c r="E48" s="33">
        <f>E45-E46-E47</f>
        <v>43.299999999999976</v>
      </c>
      <c r="F48" s="33">
        <f>F45-F46-F47</f>
        <v>50.499999999999986</v>
      </c>
      <c r="G48" s="46">
        <f t="shared" si="8"/>
        <v>34.28345209817892</v>
      </c>
      <c r="H48" s="45">
        <f t="shared" si="9"/>
        <v>22.92218104817362</v>
      </c>
      <c r="I48" s="45">
        <f>E48*100/F48</f>
        <v>85.74257425742572</v>
      </c>
    </row>
    <row r="49" spans="1:9" ht="12" customHeight="1">
      <c r="A49" s="27" t="s">
        <v>53</v>
      </c>
      <c r="B49" s="28" t="s">
        <v>52</v>
      </c>
      <c r="C49" s="34">
        <v>10</v>
      </c>
      <c r="D49" s="34">
        <v>10</v>
      </c>
      <c r="E49" s="34">
        <v>2.9</v>
      </c>
      <c r="F49" s="34">
        <v>3</v>
      </c>
      <c r="G49" s="29">
        <f t="shared" si="8"/>
        <v>28.999999999999996</v>
      </c>
      <c r="H49" s="30">
        <f t="shared" si="9"/>
        <v>28.999999999999996</v>
      </c>
      <c r="I49" s="31">
        <f>E49*100/F49</f>
        <v>96.66666666666667</v>
      </c>
    </row>
    <row r="50" spans="1:9" ht="12" customHeight="1">
      <c r="A50" s="18" t="s">
        <v>54</v>
      </c>
      <c r="B50" s="10" t="s">
        <v>55</v>
      </c>
      <c r="C50" s="29">
        <v>5.1</v>
      </c>
      <c r="D50" s="29">
        <v>5.1</v>
      </c>
      <c r="E50" s="34">
        <v>2.2</v>
      </c>
      <c r="F50" s="34">
        <v>0</v>
      </c>
      <c r="G50" s="29">
        <f t="shared" si="8"/>
        <v>43.137254901960794</v>
      </c>
      <c r="H50" s="30">
        <f t="shared" si="9"/>
        <v>43.137254901960794</v>
      </c>
      <c r="I50" s="31"/>
    </row>
    <row r="51" spans="1:9" ht="12.75">
      <c r="A51" s="27" t="s">
        <v>42</v>
      </c>
      <c r="B51" s="6">
        <v>1003</v>
      </c>
      <c r="C51" s="32">
        <f>C52+C53</f>
        <v>244</v>
      </c>
      <c r="D51" s="32">
        <f>D52+D53</f>
        <v>678.7</v>
      </c>
      <c r="E51" s="32">
        <f>E52+E53</f>
        <v>413</v>
      </c>
      <c r="F51" s="32">
        <f>F52</f>
        <v>0</v>
      </c>
      <c r="G51" s="29">
        <f t="shared" si="8"/>
        <v>169.2622950819672</v>
      </c>
      <c r="H51" s="30">
        <f t="shared" si="9"/>
        <v>60.85162811256814</v>
      </c>
      <c r="I51" s="31"/>
    </row>
    <row r="52" spans="1:9" ht="12.75">
      <c r="A52" s="43" t="s">
        <v>78</v>
      </c>
      <c r="B52" s="11"/>
      <c r="C52" s="33">
        <v>113</v>
      </c>
      <c r="D52" s="33">
        <v>265.7</v>
      </c>
      <c r="E52" s="33"/>
      <c r="F52" s="33"/>
      <c r="G52" s="29">
        <f t="shared" si="8"/>
        <v>0</v>
      </c>
      <c r="H52" s="30"/>
      <c r="I52" s="31"/>
    </row>
    <row r="53" spans="1:9" ht="18.75" customHeight="1">
      <c r="A53" s="42" t="s">
        <v>90</v>
      </c>
      <c r="B53" s="11"/>
      <c r="C53" s="33">
        <v>131</v>
      </c>
      <c r="D53" s="33">
        <v>413</v>
      </c>
      <c r="E53" s="33">
        <v>413</v>
      </c>
      <c r="F53" s="33"/>
      <c r="G53" s="29"/>
      <c r="H53" s="45">
        <f>E53/D53*100</f>
        <v>100</v>
      </c>
      <c r="I53" s="31"/>
    </row>
    <row r="54" spans="1:9" ht="12" customHeight="1">
      <c r="A54" s="19" t="s">
        <v>18</v>
      </c>
      <c r="B54" s="8"/>
      <c r="C54" s="36">
        <f>C36+C40+C41+C42+C43+C44+C45+C49+C50+C51</f>
        <v>2822.6</v>
      </c>
      <c r="D54" s="36">
        <f>D36+D40+D41+D42+D43+D44+D45+D49+D50+D51</f>
        <v>3302.8999999999996</v>
      </c>
      <c r="E54" s="36">
        <f>E36+E40+E41+E42+E43+E44+E45+E49+E50+E51</f>
        <v>1732.2</v>
      </c>
      <c r="F54" s="36">
        <f>F36+F40+F41+F42+F43+F44+F45+F49+F50+F51</f>
        <v>1349.4</v>
      </c>
      <c r="G54" s="29">
        <f>E54/C54*100</f>
        <v>61.36895061291009</v>
      </c>
      <c r="H54" s="30">
        <f>E54/D54*100</f>
        <v>52.444821217717774</v>
      </c>
      <c r="I54" s="31">
        <f>E54*100/F54</f>
        <v>128.36816362827923</v>
      </c>
    </row>
    <row r="55" spans="1:9" ht="19.5" customHeight="1">
      <c r="A55" s="18" t="s">
        <v>45</v>
      </c>
      <c r="B55" s="12"/>
      <c r="C55" s="36">
        <f>C34-C54</f>
        <v>0</v>
      </c>
      <c r="D55" s="36">
        <f>D34-D54</f>
        <v>-144.00000000000045</v>
      </c>
      <c r="E55" s="36">
        <f>E34-E54</f>
        <v>-23.40000000000009</v>
      </c>
      <c r="F55" s="36">
        <f>F34-F54</f>
        <v>368</v>
      </c>
      <c r="G55" s="29"/>
      <c r="H55" s="37"/>
      <c r="I55" s="38"/>
    </row>
    <row r="56" spans="1:8" ht="6.75" customHeight="1">
      <c r="A56" s="21"/>
      <c r="B56" s="22"/>
      <c r="C56" s="23"/>
      <c r="D56" s="23"/>
      <c r="E56" s="23"/>
      <c r="F56" s="23"/>
      <c r="G56" s="24"/>
      <c r="H56" s="25"/>
    </row>
    <row r="57" spans="3:6" ht="12.75">
      <c r="C57" s="48"/>
      <c r="D57" s="48"/>
      <c r="E57" s="48"/>
      <c r="F57" s="20"/>
    </row>
    <row r="58" spans="3:6" ht="7.5" customHeight="1">
      <c r="C58" s="48"/>
      <c r="D58" s="48"/>
      <c r="E58" s="48"/>
      <c r="F58" s="20"/>
    </row>
    <row r="59" spans="1:6" ht="12.75">
      <c r="A59" s="26"/>
      <c r="C59" s="20"/>
      <c r="D59" s="20"/>
      <c r="E59" s="20"/>
      <c r="F59" s="20"/>
    </row>
    <row r="60" spans="3:6" ht="12.75">
      <c r="C60" s="20"/>
      <c r="D60" s="20"/>
      <c r="E60" s="20"/>
      <c r="F60" s="20"/>
    </row>
    <row r="61" ht="12.75">
      <c r="A61" s="26"/>
    </row>
  </sheetData>
  <mergeCells count="4">
    <mergeCell ref="A1:I1"/>
    <mergeCell ref="C58:E58"/>
    <mergeCell ref="G2:H2"/>
    <mergeCell ref="C57:E57"/>
  </mergeCells>
  <printOptions/>
  <pageMargins left="0.7874015748031497" right="0.3937007874015748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2010-08-10T05:04:24Z</cp:lastPrinted>
  <dcterms:created xsi:type="dcterms:W3CDTF">2006-03-13T07:15:44Z</dcterms:created>
  <dcterms:modified xsi:type="dcterms:W3CDTF">2010-08-10T05:50:13Z</dcterms:modified>
  <cp:category/>
  <cp:version/>
  <cp:contentType/>
  <cp:contentStatus/>
</cp:coreProperties>
</file>