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мая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<sst xmlns="http://schemas.openxmlformats.org/spreadsheetml/2006/main" count="110" uniqueCount="105">
  <si>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</si>
  <si>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</si>
  <si>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</si>
  <si>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</si>
  <si>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</si>
  <si>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</si>
  <si>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</si>
  <si>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</si>
  <si>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</si>
  <si>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</si>
  <si>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</si>
  <si>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</si>
  <si>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</si>
  <si>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</si>
  <si>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</si>
  <si>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</si>
  <si>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</si>
  <si>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</si>
  <si>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</si>
  <si>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</si>
  <si>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</si>
  <si>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</si>
  <si>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</si>
  <si>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</si>
  <si>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</si>
  <si>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</si>
  <si>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</si>
  <si>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</si>
  <si>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</si>
  <si>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</si>
  <si>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</si>
  <si>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</si>
  <si>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</si>
  <si>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</si>
  <si>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</si>
  <si>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</si>
  <si>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</si>
  <si>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</si>
  <si>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</si>
  <si>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</si>
  <si>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</si>
  <si>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</si>
  <si>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</si>
  <si>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</si>
  <si>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</si>
  <si>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</si>
  <si>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</si>
  <si>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</si>
  <si>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</si>
  <si>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</si>
  <si>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</si>
  <si>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</si>
  <si>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</si>
  <si>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</si>
  <si>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</si>
  <si>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</si>
  <si>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</si>
  <si>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</si>
  <si>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</si>
  <si>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</si>
  <si>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</si>
  <si>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</si>
  <si>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</si>
  <si>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</si>
  <si>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</si>
  <si>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</si>
  <si>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Доходы от реализации имущества, находящегося в собственности поселений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</si>
  <si>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</si>
  <si>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</si>
  <si>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</si>
  <si>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</si>
  <si>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</si>
  <si>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</si>
  <si>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</si>
  <si>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</si>
  <si>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</si>
  <si>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</si>
  <si>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</si>
  <si>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</si>
  <si>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</si>
  <si>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</si>
  <si>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</si>
  <si>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</si>
  <si>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</si>
  <si>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</si>
  <si>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</si>
  <si>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</si>
  <si>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</si>
  <si>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</si>
  <si>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</si>
  <si>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</si>
  <si>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</si>
  <si>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Утверж. план на 2010 г </t>
  </si>
  <si>
    <t>Уточ.     план на 2010 г</t>
  </si>
  <si>
    <t xml:space="preserve">% исп. 2010 к 2009 г. 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</si>
  <si>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</si>
  <si>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</si>
  <si>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</si>
  <si>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АНАЛИЗ ИСПОЛНЕНИЯ БЮДЖЕТА   А.СЮРБЕЕВСКОГО ПОСЕЛЕНИЯ НА 01.05.2010 г.</t>
  </si>
  <si>
    <t>Исполнено на 01.05.10</t>
  </si>
  <si>
    <t>Исполнено на 01.05.09</t>
  </si>
  <si>
    <t>0500</t>
  </si>
  <si>
    <t>Жилищно-коммунальное хозяйство</t>
  </si>
  <si>
    <t>св13р</t>
  </si>
  <si>
    <t xml:space="preserve">  - Субс.на обеспеч.жильем граждан, прожив.на селе (Соцразв.села")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</si>
</sst>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8">
      <selection activeCell="B58" sqref="B58"/>
    </sheetView>
  </sheetViews>
  <sheetFormatPr defaultColWidth="9.00390625" defaultRowHeight="12.75"/>
  <cols>
    <col min="1" max="1" width="38.00390625" style="0" customWidth="1"/>
    <col min="2" max="2" width="24.875" style="0" customWidth="1"/>
    <col min="3" max="4" width="8.625" style="0" customWidth="1"/>
    <col min="5" max="5" width="7.75390625" style="0" customWidth="1"/>
    <col min="6" max="6" width="8.00390625" style="0" customWidth="1"/>
    <col min="7" max="7" width="7.00390625" style="0" customWidth="1"/>
    <col min="8" max="9" width="7.25390625" style="0" customWidth="1"/>
  </cols>
  <sheetData>
    <row r="1" spans="1:9" ht="16.5" customHeight="1">
      <c r="A1" s="49" t="s">
        <v>98</v>
      </c>
      <c r="B1" s="49"/>
      <c r="C1" s="49"/>
      <c r="D1" s="49"/>
      <c r="E1" s="49"/>
      <c r="F1" s="49"/>
      <c r="G1" s="49"/>
      <c r="H1" s="49"/>
      <c r="I1" s="49"/>
    </row>
    <row r="2" spans="7:8" ht="12.75">
      <c r="G2" s="51" t="s">
        <v>25</v>
      </c>
      <c r="H2" s="51"/>
    </row>
    <row r="3" spans="1:9" ht="42.75" customHeight="1">
      <c r="A3" s="9" t="s">
        <v>0</v>
      </c>
      <c r="B3" s="9" t="s">
        <v>27</v>
      </c>
      <c r="C3" s="10" t="s">
        <v>92</v>
      </c>
      <c r="D3" s="10" t="s">
        <v>93</v>
      </c>
      <c r="E3" s="10" t="s">
        <v>99</v>
      </c>
      <c r="F3" s="10" t="s">
        <v>100</v>
      </c>
      <c r="G3" s="10" t="s">
        <v>63</v>
      </c>
      <c r="H3" s="10" t="s">
        <v>49</v>
      </c>
      <c r="I3" s="10" t="s">
        <v>94</v>
      </c>
    </row>
    <row r="4" spans="1:9" ht="12" customHeight="1">
      <c r="A4" s="11" t="s">
        <v>1</v>
      </c>
      <c r="B4" s="12"/>
      <c r="C4" s="1">
        <f>C5+C17</f>
        <v>389</v>
      </c>
      <c r="D4" s="1">
        <f>D5+D17</f>
        <v>389</v>
      </c>
      <c r="E4" s="1">
        <f>E5+E17</f>
        <v>299</v>
      </c>
      <c r="F4" s="1">
        <f>F5+F17</f>
        <v>106.6</v>
      </c>
      <c r="G4" s="1">
        <f aca="true" t="shared" si="0" ref="G4:G14">E4/C4*100</f>
        <v>76.86375321336762</v>
      </c>
      <c r="H4" s="2">
        <f aca="true" t="shared" si="1" ref="H4:H14">E4/D4*100</f>
        <v>76.86375321336762</v>
      </c>
      <c r="I4" s="33">
        <f aca="true" t="shared" si="2" ref="I4:I14">E4/F4*100</f>
        <v>280.4878048780488</v>
      </c>
    </row>
    <row r="5" spans="1:9" ht="12.75">
      <c r="A5" s="44" t="s">
        <v>19</v>
      </c>
      <c r="B5" s="12"/>
      <c r="C5" s="1">
        <f>C6+C8+C10+C15</f>
        <v>371</v>
      </c>
      <c r="D5" s="1">
        <f>D6+D8+D10+D15</f>
        <v>371</v>
      </c>
      <c r="E5" s="1">
        <f>E6+E8+E10+E15+E16</f>
        <v>298.3</v>
      </c>
      <c r="F5" s="1">
        <f>F6+F8+F10</f>
        <v>105.69999999999999</v>
      </c>
      <c r="G5" s="1">
        <f t="shared" si="0"/>
        <v>80.40431266846362</v>
      </c>
      <c r="H5" s="2">
        <f t="shared" si="1"/>
        <v>80.40431266846362</v>
      </c>
      <c r="I5" s="33">
        <f t="shared" si="2"/>
        <v>282.2138126773889</v>
      </c>
    </row>
    <row r="6" spans="1:9" ht="12.75">
      <c r="A6" s="45" t="s">
        <v>2</v>
      </c>
      <c r="B6" s="13" t="s">
        <v>28</v>
      </c>
      <c r="C6" s="3">
        <f>C7</f>
        <v>121</v>
      </c>
      <c r="D6" s="3">
        <f>D7</f>
        <v>121</v>
      </c>
      <c r="E6" s="3">
        <f>E7</f>
        <v>27.1</v>
      </c>
      <c r="F6" s="3">
        <f>F7</f>
        <v>43.4</v>
      </c>
      <c r="G6" s="1">
        <f t="shared" si="0"/>
        <v>22.396694214876035</v>
      </c>
      <c r="H6" s="2">
        <f t="shared" si="1"/>
        <v>22.396694214876035</v>
      </c>
      <c r="I6" s="33">
        <f t="shared" si="2"/>
        <v>62.44239631336406</v>
      </c>
    </row>
    <row r="7" spans="1:9" ht="12.75">
      <c r="A7" s="46" t="s">
        <v>3</v>
      </c>
      <c r="B7" s="9" t="s">
        <v>59</v>
      </c>
      <c r="C7" s="4">
        <v>121</v>
      </c>
      <c r="D7" s="4">
        <v>121</v>
      </c>
      <c r="E7" s="4">
        <v>27.1</v>
      </c>
      <c r="F7" s="4">
        <v>43.4</v>
      </c>
      <c r="G7" s="1">
        <f t="shared" si="0"/>
        <v>22.396694214876035</v>
      </c>
      <c r="H7" s="2">
        <f t="shared" si="1"/>
        <v>22.396694214876035</v>
      </c>
      <c r="I7" s="33">
        <f t="shared" si="2"/>
        <v>62.44239631336406</v>
      </c>
    </row>
    <row r="8" spans="1:9" ht="12.75">
      <c r="A8" s="45" t="s">
        <v>4</v>
      </c>
      <c r="B8" s="13" t="s">
        <v>29</v>
      </c>
      <c r="C8" s="3">
        <f>C9</f>
        <v>4</v>
      </c>
      <c r="D8" s="3">
        <f>D9</f>
        <v>4</v>
      </c>
      <c r="E8" s="3">
        <f>E9</f>
        <v>53.8</v>
      </c>
      <c r="F8" s="3">
        <f>F9</f>
        <v>25.4</v>
      </c>
      <c r="G8" s="1" t="s">
        <v>103</v>
      </c>
      <c r="H8" s="1" t="s">
        <v>103</v>
      </c>
      <c r="I8" s="33">
        <f t="shared" si="2"/>
        <v>211.81102362204723</v>
      </c>
    </row>
    <row r="9" spans="1:9" ht="17.25" customHeight="1">
      <c r="A9" s="38" t="s">
        <v>5</v>
      </c>
      <c r="B9" s="10" t="s">
        <v>60</v>
      </c>
      <c r="C9" s="4">
        <v>4</v>
      </c>
      <c r="D9" s="4">
        <v>4</v>
      </c>
      <c r="E9" s="4">
        <v>53.8</v>
      </c>
      <c r="F9" s="4">
        <v>25.4</v>
      </c>
      <c r="G9" s="1" t="s">
        <v>103</v>
      </c>
      <c r="H9" s="1" t="s">
        <v>103</v>
      </c>
      <c r="I9" s="33">
        <f t="shared" si="2"/>
        <v>211.81102362204723</v>
      </c>
    </row>
    <row r="10" spans="1:9" ht="17.25" customHeight="1">
      <c r="A10" s="41" t="s">
        <v>6</v>
      </c>
      <c r="B10" s="14" t="s">
        <v>30</v>
      </c>
      <c r="C10" s="3">
        <f>C11+C12</f>
        <v>246</v>
      </c>
      <c r="D10" s="3">
        <f>D11+D12</f>
        <v>246</v>
      </c>
      <c r="E10" s="3">
        <f>E11+E12</f>
        <v>47.599999999999994</v>
      </c>
      <c r="F10" s="3">
        <f>F11+F12</f>
        <v>36.9</v>
      </c>
      <c r="G10" s="1">
        <f t="shared" si="0"/>
        <v>19.349593495934958</v>
      </c>
      <c r="H10" s="2">
        <f t="shared" si="1"/>
        <v>19.349593495934958</v>
      </c>
      <c r="I10" s="33">
        <f t="shared" si="2"/>
        <v>128.99728997289972</v>
      </c>
    </row>
    <row r="11" spans="1:9" ht="12.75">
      <c r="A11" s="38" t="s">
        <v>7</v>
      </c>
      <c r="B11" s="10" t="s">
        <v>31</v>
      </c>
      <c r="C11" s="4">
        <v>46</v>
      </c>
      <c r="D11" s="4">
        <v>46</v>
      </c>
      <c r="E11" s="4">
        <v>1.9</v>
      </c>
      <c r="F11" s="4">
        <v>2.1</v>
      </c>
      <c r="G11" s="1">
        <f t="shared" si="0"/>
        <v>4.130434782608695</v>
      </c>
      <c r="H11" s="2">
        <f t="shared" si="1"/>
        <v>4.130434782608695</v>
      </c>
      <c r="I11" s="33">
        <f t="shared" si="2"/>
        <v>90.47619047619047</v>
      </c>
    </row>
    <row r="12" spans="1:9" ht="12.75">
      <c r="A12" s="41" t="s">
        <v>22</v>
      </c>
      <c r="B12" s="14" t="s">
        <v>32</v>
      </c>
      <c r="C12" s="22">
        <f>C13+C14</f>
        <v>200</v>
      </c>
      <c r="D12" s="22">
        <f>D13+D14</f>
        <v>200</v>
      </c>
      <c r="E12" s="22">
        <f>E13+E14</f>
        <v>45.699999999999996</v>
      </c>
      <c r="F12" s="22">
        <f>F13+F14</f>
        <v>34.8</v>
      </c>
      <c r="G12" s="1">
        <f t="shared" si="0"/>
        <v>22.849999999999998</v>
      </c>
      <c r="H12" s="2">
        <f t="shared" si="1"/>
        <v>22.849999999999998</v>
      </c>
      <c r="I12" s="33">
        <f t="shared" si="2"/>
        <v>131.32183908045977</v>
      </c>
    </row>
    <row r="13" spans="1:9" ht="12.75">
      <c r="A13" s="38" t="s">
        <v>8</v>
      </c>
      <c r="B13" s="10" t="s">
        <v>33</v>
      </c>
      <c r="C13" s="4">
        <v>198.7</v>
      </c>
      <c r="D13" s="4">
        <v>198.7</v>
      </c>
      <c r="E13" s="4">
        <v>44.3</v>
      </c>
      <c r="F13" s="4">
        <v>33.5</v>
      </c>
      <c r="G13" s="1">
        <f t="shared" si="0"/>
        <v>22.29491696024157</v>
      </c>
      <c r="H13" s="2">
        <f t="shared" si="1"/>
        <v>22.29491696024157</v>
      </c>
      <c r="I13" s="33">
        <f t="shared" si="2"/>
        <v>132.23880597014926</v>
      </c>
    </row>
    <row r="14" spans="1:9" ht="12.75">
      <c r="A14" s="38" t="s">
        <v>9</v>
      </c>
      <c r="B14" s="10" t="s">
        <v>34</v>
      </c>
      <c r="C14" s="4">
        <v>1.3</v>
      </c>
      <c r="D14" s="4">
        <v>1.3</v>
      </c>
      <c r="E14" s="4">
        <v>1.4</v>
      </c>
      <c r="F14" s="4">
        <v>1.3</v>
      </c>
      <c r="G14" s="1">
        <f t="shared" si="0"/>
        <v>107.6923076923077</v>
      </c>
      <c r="H14" s="2">
        <f t="shared" si="1"/>
        <v>107.6923076923077</v>
      </c>
      <c r="I14" s="33">
        <f t="shared" si="2"/>
        <v>107.6923076923077</v>
      </c>
    </row>
    <row r="15" spans="1:9" ht="12" customHeight="1">
      <c r="A15" s="38" t="s">
        <v>77</v>
      </c>
      <c r="B15" s="14" t="s">
        <v>78</v>
      </c>
      <c r="C15" s="4">
        <v>0</v>
      </c>
      <c r="D15" s="4">
        <v>0</v>
      </c>
      <c r="E15" s="4">
        <v>169.8</v>
      </c>
      <c r="F15" s="23"/>
      <c r="G15" s="1"/>
      <c r="H15" s="2"/>
      <c r="I15" s="33"/>
    </row>
    <row r="16" spans="1:9" ht="0.75" customHeight="1">
      <c r="A16" s="38" t="s">
        <v>90</v>
      </c>
      <c r="B16" s="14" t="s">
        <v>91</v>
      </c>
      <c r="C16" s="4"/>
      <c r="D16" s="4"/>
      <c r="E16" s="4">
        <v>0</v>
      </c>
      <c r="F16" s="23"/>
      <c r="G16" s="1"/>
      <c r="H16" s="2"/>
      <c r="I16" s="33"/>
    </row>
    <row r="17" spans="1:9" ht="12.75">
      <c r="A17" s="42" t="s">
        <v>20</v>
      </c>
      <c r="B17" s="15"/>
      <c r="C17" s="1">
        <f>C18</f>
        <v>18</v>
      </c>
      <c r="D17" s="1">
        <f>D18+D20+D21</f>
        <v>18</v>
      </c>
      <c r="E17" s="1">
        <f>E18+E20+E21</f>
        <v>0.7</v>
      </c>
      <c r="F17" s="1">
        <f>F18+F22+F21</f>
        <v>0.9</v>
      </c>
      <c r="G17" s="1">
        <f>E17/C17*100</f>
        <v>3.888888888888889</v>
      </c>
      <c r="H17" s="2">
        <f>E17/D17*100</f>
        <v>3.888888888888889</v>
      </c>
      <c r="I17" s="33">
        <f>E17/F17*100</f>
        <v>77.77777777777777</v>
      </c>
    </row>
    <row r="18" spans="1:9" ht="42">
      <c r="A18" s="41" t="s">
        <v>10</v>
      </c>
      <c r="B18" s="14" t="s">
        <v>35</v>
      </c>
      <c r="C18" s="3">
        <f>C19</f>
        <v>18</v>
      </c>
      <c r="D18" s="3">
        <f>D19</f>
        <v>18</v>
      </c>
      <c r="E18" s="3">
        <f>E19</f>
        <v>0.5</v>
      </c>
      <c r="F18" s="3">
        <f>F19</f>
        <v>0.9</v>
      </c>
      <c r="G18" s="1">
        <f>E18/C18*100</f>
        <v>2.7777777777777777</v>
      </c>
      <c r="H18" s="2">
        <f>E18/D18*100</f>
        <v>2.7777777777777777</v>
      </c>
      <c r="I18" s="33">
        <f>E18/F18*100</f>
        <v>55.55555555555556</v>
      </c>
    </row>
    <row r="19" spans="1:9" ht="43.5" customHeight="1">
      <c r="A19" s="38" t="s">
        <v>62</v>
      </c>
      <c r="B19" s="10" t="s">
        <v>67</v>
      </c>
      <c r="C19" s="4">
        <v>18</v>
      </c>
      <c r="D19" s="4">
        <v>18</v>
      </c>
      <c r="E19" s="4">
        <v>0.5</v>
      </c>
      <c r="F19" s="4">
        <v>0.9</v>
      </c>
      <c r="G19" s="1">
        <f>E19/C19*100</f>
        <v>2.7777777777777777</v>
      </c>
      <c r="H19" s="2">
        <f>E19/D19*100</f>
        <v>2.7777777777777777</v>
      </c>
      <c r="I19" s="33">
        <f>E19/F19*100</f>
        <v>55.55555555555556</v>
      </c>
    </row>
    <row r="20" spans="1:9" ht="19.5" customHeight="1">
      <c r="A20" s="48" t="s">
        <v>96</v>
      </c>
      <c r="B20" s="10" t="s">
        <v>97</v>
      </c>
      <c r="C20" s="4"/>
      <c r="D20" s="4"/>
      <c r="E20" s="4">
        <v>0.2</v>
      </c>
      <c r="F20" s="4"/>
      <c r="G20" s="1"/>
      <c r="H20" s="2"/>
      <c r="I20" s="33"/>
    </row>
    <row r="21" spans="1:9" ht="0.75" customHeight="1">
      <c r="A21" s="38" t="s">
        <v>76</v>
      </c>
      <c r="B21" s="10" t="s">
        <v>75</v>
      </c>
      <c r="C21" s="4"/>
      <c r="D21" s="4"/>
      <c r="E21" s="4"/>
      <c r="F21" s="4"/>
      <c r="G21" s="1"/>
      <c r="H21" s="2"/>
      <c r="I21" s="33" t="e">
        <f>E21/F21*100</f>
        <v>#DIV/0!</v>
      </c>
    </row>
    <row r="22" spans="1:9" ht="22.5" hidden="1">
      <c r="A22" s="38" t="s">
        <v>66</v>
      </c>
      <c r="B22" s="10" t="s">
        <v>65</v>
      </c>
      <c r="C22" s="4"/>
      <c r="D22" s="4"/>
      <c r="E22" s="4"/>
      <c r="F22" s="4"/>
      <c r="G22" s="1"/>
      <c r="H22" s="2"/>
      <c r="I22" s="33" t="e">
        <f>E22/F22*100</f>
        <v>#DIV/0!</v>
      </c>
    </row>
    <row r="23" spans="1:9" ht="15" customHeight="1">
      <c r="A23" s="41" t="s">
        <v>11</v>
      </c>
      <c r="B23" s="14" t="s">
        <v>36</v>
      </c>
      <c r="C23" s="3">
        <f>C24+C25+C30+C31+C29+C27+C28+C33</f>
        <v>2282.3</v>
      </c>
      <c r="D23" s="3">
        <f>D24+D25+D30+D31+D29+D27+D28+D33</f>
        <v>2466</v>
      </c>
      <c r="E23" s="3">
        <f>E24+E25+E30+E31+E29+E27+E33+E28</f>
        <v>414.4</v>
      </c>
      <c r="F23" s="3">
        <f>F24+F25+F30+F31+F29+F27+F33+F28</f>
        <v>553.3</v>
      </c>
      <c r="G23" s="1">
        <f>E23/C23*100</f>
        <v>18.15712220128817</v>
      </c>
      <c r="H23" s="2">
        <f>E23/D23*100</f>
        <v>16.804541768045418</v>
      </c>
      <c r="I23" s="33">
        <f>E23/F23*100</f>
        <v>74.8960780769926</v>
      </c>
    </row>
    <row r="24" spans="1:9" ht="24" customHeight="1">
      <c r="A24" s="38" t="s">
        <v>48</v>
      </c>
      <c r="B24" s="10" t="s">
        <v>37</v>
      </c>
      <c r="C24" s="4">
        <v>1234.9</v>
      </c>
      <c r="D24" s="4">
        <v>1234.9</v>
      </c>
      <c r="E24" s="4">
        <v>367.2</v>
      </c>
      <c r="F24" s="4">
        <v>534</v>
      </c>
      <c r="G24" s="1">
        <f>E24/C24*100</f>
        <v>29.735201230868892</v>
      </c>
      <c r="H24" s="2">
        <f>E24/D24*100</f>
        <v>29.735201230868892</v>
      </c>
      <c r="I24" s="33">
        <f>E24/F24*100</f>
        <v>68.76404494382022</v>
      </c>
    </row>
    <row r="25" spans="1:9" ht="21" customHeight="1" hidden="1">
      <c r="A25" s="38" t="s">
        <v>70</v>
      </c>
      <c r="B25" s="10" t="s">
        <v>44</v>
      </c>
      <c r="C25" s="4"/>
      <c r="D25" s="4"/>
      <c r="E25" s="4"/>
      <c r="F25" s="4"/>
      <c r="G25" s="1"/>
      <c r="H25" s="2"/>
      <c r="I25" s="33" t="e">
        <f>E25/F25*100</f>
        <v>#DIV/0!</v>
      </c>
    </row>
    <row r="26" spans="1:9" ht="21" customHeight="1" hidden="1">
      <c r="A26" s="47" t="s">
        <v>82</v>
      </c>
      <c r="B26" s="10" t="s">
        <v>83</v>
      </c>
      <c r="C26" s="4"/>
      <c r="D26" s="4"/>
      <c r="E26" s="4"/>
      <c r="F26" s="4"/>
      <c r="G26" s="1" t="e">
        <f>E26/C26*100</f>
        <v>#DIV/0!</v>
      </c>
      <c r="H26" s="2"/>
      <c r="I26" s="33"/>
    </row>
    <row r="27" spans="1:9" ht="0.75" customHeight="1" hidden="1">
      <c r="A27" s="47" t="s">
        <v>88</v>
      </c>
      <c r="B27" s="10" t="s">
        <v>89</v>
      </c>
      <c r="C27" s="4"/>
      <c r="D27" s="4"/>
      <c r="E27" s="4"/>
      <c r="F27" s="4"/>
      <c r="G27" s="1"/>
      <c r="H27" s="2" t="e">
        <f aca="true" t="shared" si="3" ref="H27:H32">E27/D27*100</f>
        <v>#DIV/0!</v>
      </c>
      <c r="I27" s="33"/>
    </row>
    <row r="28" spans="1:9" ht="34.5" customHeight="1">
      <c r="A28" s="38" t="s">
        <v>86</v>
      </c>
      <c r="B28" s="40" t="s">
        <v>87</v>
      </c>
      <c r="C28" s="4"/>
      <c r="D28" s="4">
        <v>292</v>
      </c>
      <c r="E28" s="4">
        <v>0</v>
      </c>
      <c r="F28" s="4"/>
      <c r="G28" s="1"/>
      <c r="H28" s="2">
        <f t="shared" si="3"/>
        <v>0</v>
      </c>
      <c r="I28" s="33"/>
    </row>
    <row r="29" spans="1:9" ht="34.5" customHeight="1">
      <c r="A29" s="38" t="s">
        <v>74</v>
      </c>
      <c r="B29" s="10" t="s">
        <v>73</v>
      </c>
      <c r="C29" s="4">
        <v>151.1</v>
      </c>
      <c r="D29" s="4">
        <v>151.1</v>
      </c>
      <c r="E29" s="4">
        <v>32</v>
      </c>
      <c r="F29" s="4">
        <v>0</v>
      </c>
      <c r="G29" s="1">
        <f>E29/C29*100</f>
        <v>21.178027796161484</v>
      </c>
      <c r="H29" s="2">
        <f t="shared" si="3"/>
        <v>21.178027796161484</v>
      </c>
      <c r="I29" s="33"/>
    </row>
    <row r="30" spans="1:9" ht="24" customHeight="1">
      <c r="A30" s="38" t="s">
        <v>79</v>
      </c>
      <c r="B30" s="10" t="s">
        <v>61</v>
      </c>
      <c r="C30" s="4">
        <v>45.5</v>
      </c>
      <c r="D30" s="4">
        <v>45.5</v>
      </c>
      <c r="E30" s="4">
        <v>15.2</v>
      </c>
      <c r="F30" s="4">
        <v>19.3</v>
      </c>
      <c r="G30" s="1">
        <f>E30/C30*100</f>
        <v>33.4065934065934</v>
      </c>
      <c r="H30" s="2">
        <f t="shared" si="3"/>
        <v>33.4065934065934</v>
      </c>
      <c r="I30" s="33">
        <f>E30/F30*100</f>
        <v>78.75647668393782</v>
      </c>
    </row>
    <row r="31" spans="1:9" ht="22.5" customHeight="1">
      <c r="A31" s="39" t="s">
        <v>80</v>
      </c>
      <c r="B31" s="10" t="s">
        <v>81</v>
      </c>
      <c r="C31" s="4">
        <v>742.5</v>
      </c>
      <c r="D31" s="4">
        <v>742.5</v>
      </c>
      <c r="E31" s="4">
        <v>0</v>
      </c>
      <c r="F31" s="4"/>
      <c r="G31" s="1">
        <f>E31/C31*100</f>
        <v>0</v>
      </c>
      <c r="H31" s="2">
        <f t="shared" si="3"/>
        <v>0</v>
      </c>
      <c r="I31" s="33"/>
    </row>
    <row r="32" spans="1:9" ht="14.25" customHeight="1" hidden="1">
      <c r="A32" s="39" t="s">
        <v>26</v>
      </c>
      <c r="B32" s="10"/>
      <c r="C32" s="4"/>
      <c r="D32" s="4"/>
      <c r="E32" s="4"/>
      <c r="F32" s="4"/>
      <c r="G32" s="1" t="e">
        <f>E32/C32*100</f>
        <v>#DIV/0!</v>
      </c>
      <c r="H32" s="2" t="e">
        <f t="shared" si="3"/>
        <v>#DIV/0!</v>
      </c>
      <c r="I32" s="33"/>
    </row>
    <row r="33" spans="1:9" ht="24.75" customHeight="1">
      <c r="A33" s="39" t="s">
        <v>84</v>
      </c>
      <c r="B33" s="10" t="s">
        <v>85</v>
      </c>
      <c r="C33" s="4">
        <v>108.3</v>
      </c>
      <c r="D33" s="4">
        <v>0</v>
      </c>
      <c r="E33" s="4">
        <v>0</v>
      </c>
      <c r="F33" s="4"/>
      <c r="G33" s="1"/>
      <c r="H33" s="2"/>
      <c r="I33" s="33"/>
    </row>
    <row r="34" spans="1:9" ht="24.75" customHeight="1">
      <c r="A34" s="20" t="s">
        <v>12</v>
      </c>
      <c r="B34" s="14" t="s">
        <v>38</v>
      </c>
      <c r="C34" s="3">
        <v>30.5</v>
      </c>
      <c r="D34" s="3">
        <v>30.5</v>
      </c>
      <c r="E34" s="3">
        <v>3</v>
      </c>
      <c r="F34" s="3">
        <v>2</v>
      </c>
      <c r="G34" s="1">
        <f>E34/C34*100</f>
        <v>9.836065573770492</v>
      </c>
      <c r="H34" s="2">
        <f>E34/D34*100</f>
        <v>9.836065573770492</v>
      </c>
      <c r="I34" s="33">
        <f>E34/F34*100</f>
        <v>150</v>
      </c>
    </row>
    <row r="35" spans="1:9" ht="17.25" customHeight="1">
      <c r="A35" s="21" t="s">
        <v>13</v>
      </c>
      <c r="B35" s="16"/>
      <c r="C35" s="5">
        <f>C4+C23+C34</f>
        <v>2701.8</v>
      </c>
      <c r="D35" s="5">
        <f>D4+D23+D34</f>
        <v>2885.5</v>
      </c>
      <c r="E35" s="5">
        <f>E4+E23+E34</f>
        <v>716.4</v>
      </c>
      <c r="F35" s="5">
        <f>F4+F23+F34</f>
        <v>661.9</v>
      </c>
      <c r="G35" s="1">
        <f>E35/C35*100</f>
        <v>26.515656229180546</v>
      </c>
      <c r="H35" s="2">
        <f>E35/D35*100</f>
        <v>24.82758620689655</v>
      </c>
      <c r="I35" s="33">
        <f>E35/F35*100</f>
        <v>108.23387218613082</v>
      </c>
    </row>
    <row r="36" spans="1:9" ht="15" customHeight="1">
      <c r="A36" s="19" t="s">
        <v>14</v>
      </c>
      <c r="B36" s="15"/>
      <c r="C36" s="6"/>
      <c r="D36" s="6"/>
      <c r="E36" s="6"/>
      <c r="F36" s="6"/>
      <c r="G36" s="1"/>
      <c r="H36" s="2"/>
      <c r="I36" s="33"/>
    </row>
    <row r="37" spans="1:9" ht="14.25" customHeight="1">
      <c r="A37" s="41" t="s">
        <v>15</v>
      </c>
      <c r="B37" s="17" t="s">
        <v>39</v>
      </c>
      <c r="C37" s="3">
        <v>550.9</v>
      </c>
      <c r="D37" s="3">
        <v>550.9</v>
      </c>
      <c r="E37" s="3">
        <v>201</v>
      </c>
      <c r="F37" s="3">
        <v>252.1</v>
      </c>
      <c r="G37" s="1">
        <f aca="true" t="shared" si="4" ref="G37:G44">E37/C37*100</f>
        <v>36.48575058994373</v>
      </c>
      <c r="H37" s="2">
        <f aca="true" t="shared" si="5" ref="H37:H44">E37/D37*100</f>
        <v>36.48575058994373</v>
      </c>
      <c r="I37" s="33">
        <f>E37/F37*100</f>
        <v>79.73026576755255</v>
      </c>
    </row>
    <row r="38" spans="1:9" ht="12.75">
      <c r="A38" s="38" t="s">
        <v>16</v>
      </c>
      <c r="B38" s="10">
        <v>211.213</v>
      </c>
      <c r="C38" s="4">
        <v>467</v>
      </c>
      <c r="D38" s="4">
        <v>467</v>
      </c>
      <c r="E38" s="4">
        <v>171.3</v>
      </c>
      <c r="F38" s="4">
        <v>222.2</v>
      </c>
      <c r="G38" s="1">
        <f t="shared" si="4"/>
        <v>36.68094218415418</v>
      </c>
      <c r="H38" s="2">
        <f t="shared" si="5"/>
        <v>36.68094218415418</v>
      </c>
      <c r="I38" s="33">
        <f>E38/F38*100</f>
        <v>77.0927092709271</v>
      </c>
    </row>
    <row r="39" spans="1:9" ht="12.75">
      <c r="A39" s="38" t="s">
        <v>23</v>
      </c>
      <c r="B39" s="10">
        <v>223</v>
      </c>
      <c r="C39" s="4">
        <v>35.5</v>
      </c>
      <c r="D39" s="4">
        <v>35.5</v>
      </c>
      <c r="E39" s="4">
        <v>11.6</v>
      </c>
      <c r="F39" s="4">
        <v>13.9</v>
      </c>
      <c r="G39" s="1">
        <f t="shared" si="4"/>
        <v>32.67605633802817</v>
      </c>
      <c r="H39" s="2">
        <f t="shared" si="5"/>
        <v>32.67605633802817</v>
      </c>
      <c r="I39" s="33">
        <f>E39/F39*100</f>
        <v>83.45323741007194</v>
      </c>
    </row>
    <row r="40" spans="1:9" ht="12.75">
      <c r="A40" s="38" t="s">
        <v>17</v>
      </c>
      <c r="B40" s="10"/>
      <c r="C40" s="4">
        <f>C37-C38-C39</f>
        <v>48.39999999999998</v>
      </c>
      <c r="D40" s="4">
        <f>D37-D38-D39</f>
        <v>48.39999999999998</v>
      </c>
      <c r="E40" s="4">
        <f>E37-E38-E39</f>
        <v>18.099999999999987</v>
      </c>
      <c r="F40" s="4">
        <f>F37-F38-F39</f>
        <v>16.000000000000007</v>
      </c>
      <c r="G40" s="1">
        <f t="shared" si="4"/>
        <v>37.39669421487603</v>
      </c>
      <c r="H40" s="2">
        <f t="shared" si="5"/>
        <v>37.39669421487603</v>
      </c>
      <c r="I40" s="33">
        <f>E40/F40*100</f>
        <v>113.12499999999987</v>
      </c>
    </row>
    <row r="41" spans="1:9" ht="12.75">
      <c r="A41" s="42" t="s">
        <v>24</v>
      </c>
      <c r="B41" s="18" t="s">
        <v>52</v>
      </c>
      <c r="C41" s="1">
        <v>45.5</v>
      </c>
      <c r="D41" s="1">
        <v>45.5</v>
      </c>
      <c r="E41" s="1">
        <v>14</v>
      </c>
      <c r="F41" s="1">
        <v>16.1</v>
      </c>
      <c r="G41" s="1">
        <f t="shared" si="4"/>
        <v>30.76923076923077</v>
      </c>
      <c r="H41" s="2">
        <f t="shared" si="5"/>
        <v>30.76923076923077</v>
      </c>
      <c r="I41" s="33">
        <f>E41/F41*100</f>
        <v>86.95652173913044</v>
      </c>
    </row>
    <row r="42" spans="1:9" ht="20.25" customHeight="1">
      <c r="A42" s="41" t="s">
        <v>40</v>
      </c>
      <c r="B42" s="17" t="s">
        <v>41</v>
      </c>
      <c r="C42" s="3">
        <v>56.7</v>
      </c>
      <c r="D42" s="3">
        <v>56.7</v>
      </c>
      <c r="E42" s="3">
        <v>0</v>
      </c>
      <c r="F42" s="3"/>
      <c r="G42" s="1">
        <f t="shared" si="4"/>
        <v>0</v>
      </c>
      <c r="H42" s="2">
        <f t="shared" si="5"/>
        <v>0</v>
      </c>
      <c r="I42" s="33"/>
    </row>
    <row r="43" spans="1:9" ht="12.75" hidden="1">
      <c r="A43" s="41" t="s">
        <v>53</v>
      </c>
      <c r="B43" s="17" t="s">
        <v>42</v>
      </c>
      <c r="C43" s="3"/>
      <c r="D43" s="3"/>
      <c r="E43" s="3"/>
      <c r="F43" s="3"/>
      <c r="G43" s="1" t="e">
        <f t="shared" si="4"/>
        <v>#DIV/0!</v>
      </c>
      <c r="H43" s="2" t="e">
        <f t="shared" si="5"/>
        <v>#DIV/0!</v>
      </c>
      <c r="I43" s="33"/>
    </row>
    <row r="44" spans="1:9" ht="12.75" hidden="1">
      <c r="A44" s="41" t="s">
        <v>69</v>
      </c>
      <c r="B44" s="17" t="s">
        <v>68</v>
      </c>
      <c r="C44" s="3"/>
      <c r="D44" s="3"/>
      <c r="E44" s="3"/>
      <c r="F44" s="3"/>
      <c r="G44" s="1" t="e">
        <f t="shared" si="4"/>
        <v>#DIV/0!</v>
      </c>
      <c r="H44" s="2" t="e">
        <f t="shared" si="5"/>
        <v>#DIV/0!</v>
      </c>
      <c r="I44" s="33"/>
    </row>
    <row r="45" spans="1:9" ht="15.75" customHeight="1">
      <c r="A45" s="41" t="s">
        <v>72</v>
      </c>
      <c r="B45" s="17" t="s">
        <v>71</v>
      </c>
      <c r="C45" s="3"/>
      <c r="D45" s="3">
        <v>0</v>
      </c>
      <c r="E45" s="3">
        <v>0</v>
      </c>
      <c r="F45" s="3">
        <v>0</v>
      </c>
      <c r="G45" s="1"/>
      <c r="H45" s="2"/>
      <c r="I45" s="33"/>
    </row>
    <row r="46" spans="1:9" ht="12.75">
      <c r="A46" s="41" t="s">
        <v>102</v>
      </c>
      <c r="B46" s="17" t="s">
        <v>101</v>
      </c>
      <c r="C46" s="3">
        <v>595</v>
      </c>
      <c r="D46" s="3">
        <v>505.5</v>
      </c>
      <c r="E46" s="3">
        <v>149.1</v>
      </c>
      <c r="F46" s="3">
        <v>24.4</v>
      </c>
      <c r="G46" s="1">
        <f aca="true" t="shared" si="6" ref="G46:G54">E46/C46*100</f>
        <v>25.05882352941176</v>
      </c>
      <c r="H46" s="2">
        <f aca="true" t="shared" si="7" ref="H46:H54">E46/D46*100</f>
        <v>29.495548961424333</v>
      </c>
      <c r="I46" s="33">
        <f>E46/F46*100</f>
        <v>611.0655737704918</v>
      </c>
    </row>
    <row r="47" spans="1:9" ht="12.75">
      <c r="A47" s="42" t="s">
        <v>45</v>
      </c>
      <c r="B47" s="18" t="s">
        <v>54</v>
      </c>
      <c r="C47" s="1">
        <v>3</v>
      </c>
      <c r="D47" s="1">
        <v>3</v>
      </c>
      <c r="E47" s="4">
        <v>0</v>
      </c>
      <c r="F47" s="4"/>
      <c r="G47" s="1">
        <f t="shared" si="6"/>
        <v>0</v>
      </c>
      <c r="H47" s="2">
        <f t="shared" si="7"/>
        <v>0</v>
      </c>
      <c r="I47" s="33"/>
    </row>
    <row r="48" spans="1:9" ht="21">
      <c r="A48" s="41" t="s">
        <v>21</v>
      </c>
      <c r="B48" s="17" t="s">
        <v>43</v>
      </c>
      <c r="C48" s="3">
        <v>696.3</v>
      </c>
      <c r="D48" s="3">
        <v>752.5</v>
      </c>
      <c r="E48" s="3">
        <v>209.8</v>
      </c>
      <c r="F48" s="3">
        <v>244.8</v>
      </c>
      <c r="G48" s="1">
        <f t="shared" si="6"/>
        <v>30.130690794197907</v>
      </c>
      <c r="H48" s="2">
        <f t="shared" si="7"/>
        <v>27.880398671096344</v>
      </c>
      <c r="I48" s="33">
        <f>E48/F48*100</f>
        <v>85.70261437908496</v>
      </c>
    </row>
    <row r="49" spans="1:9" ht="11.25" customHeight="1">
      <c r="A49" s="38" t="s">
        <v>16</v>
      </c>
      <c r="B49" s="10">
        <v>211.213</v>
      </c>
      <c r="C49" s="4">
        <v>530.8</v>
      </c>
      <c r="D49" s="4">
        <v>530.8</v>
      </c>
      <c r="E49" s="4">
        <v>177.4</v>
      </c>
      <c r="F49" s="4">
        <v>218</v>
      </c>
      <c r="G49" s="1">
        <f t="shared" si="6"/>
        <v>33.421250941974385</v>
      </c>
      <c r="H49" s="2">
        <f t="shared" si="7"/>
        <v>33.421250941974385</v>
      </c>
      <c r="I49" s="33">
        <f>E49/F49*100</f>
        <v>81.37614678899084</v>
      </c>
    </row>
    <row r="50" spans="1:9" ht="12" customHeight="1">
      <c r="A50" s="38" t="s">
        <v>23</v>
      </c>
      <c r="B50" s="10">
        <v>223</v>
      </c>
      <c r="C50" s="4">
        <v>64.9</v>
      </c>
      <c r="D50" s="4">
        <v>64.9</v>
      </c>
      <c r="E50" s="4">
        <v>16.1</v>
      </c>
      <c r="F50" s="4">
        <v>18</v>
      </c>
      <c r="G50" s="1">
        <f t="shared" si="6"/>
        <v>24.80739599383667</v>
      </c>
      <c r="H50" s="2">
        <f t="shared" si="7"/>
        <v>24.80739599383667</v>
      </c>
      <c r="I50" s="33">
        <f>E50/F50*100</f>
        <v>89.44444444444444</v>
      </c>
    </row>
    <row r="51" spans="1:9" ht="12.75">
      <c r="A51" s="38" t="s">
        <v>46</v>
      </c>
      <c r="B51" s="10"/>
      <c r="C51" s="4">
        <f>C48-C49-C50</f>
        <v>100.6</v>
      </c>
      <c r="D51" s="4">
        <f>D48-D49-D50</f>
        <v>156.80000000000004</v>
      </c>
      <c r="E51" s="4">
        <f>E48-E49-E50</f>
        <v>16.300000000000004</v>
      </c>
      <c r="F51" s="4">
        <f>F48-F49-F50</f>
        <v>8.800000000000011</v>
      </c>
      <c r="G51" s="1">
        <f t="shared" si="6"/>
        <v>16.20278330019881</v>
      </c>
      <c r="H51" s="2">
        <f t="shared" si="7"/>
        <v>10.395408163265305</v>
      </c>
      <c r="I51" s="33">
        <f>E51/F51*100</f>
        <v>185.22727272727252</v>
      </c>
    </row>
    <row r="52" spans="1:9" ht="14.25" customHeight="1">
      <c r="A52" s="42" t="s">
        <v>56</v>
      </c>
      <c r="B52" s="32" t="s">
        <v>55</v>
      </c>
      <c r="C52" s="22">
        <v>9</v>
      </c>
      <c r="D52" s="22">
        <v>9</v>
      </c>
      <c r="E52" s="22">
        <v>2.3</v>
      </c>
      <c r="F52" s="22">
        <v>0</v>
      </c>
      <c r="G52" s="1">
        <f t="shared" si="6"/>
        <v>25.555555555555554</v>
      </c>
      <c r="H52" s="2">
        <f t="shared" si="7"/>
        <v>25.555555555555554</v>
      </c>
      <c r="I52" s="33"/>
    </row>
    <row r="53" spans="1:9" ht="12.75" customHeight="1">
      <c r="A53" s="42" t="s">
        <v>57</v>
      </c>
      <c r="B53" s="18" t="s">
        <v>58</v>
      </c>
      <c r="C53" s="1">
        <v>3</v>
      </c>
      <c r="D53" s="1">
        <v>3</v>
      </c>
      <c r="E53" s="22">
        <v>0.7</v>
      </c>
      <c r="F53" s="22">
        <v>0</v>
      </c>
      <c r="G53" s="1">
        <f t="shared" si="6"/>
        <v>23.333333333333332</v>
      </c>
      <c r="H53" s="2">
        <f t="shared" si="7"/>
        <v>23.333333333333332</v>
      </c>
      <c r="I53" s="33"/>
    </row>
    <row r="54" spans="1:9" ht="14.25" customHeight="1">
      <c r="A54" s="42" t="s">
        <v>64</v>
      </c>
      <c r="B54" s="14">
        <v>1003</v>
      </c>
      <c r="C54" s="1">
        <f>C56+C55</f>
        <v>742.4</v>
      </c>
      <c r="D54" s="1">
        <f>D56+D55</f>
        <v>1034.4</v>
      </c>
      <c r="E54" s="1">
        <f>E56+E55</f>
        <v>0</v>
      </c>
      <c r="F54" s="22">
        <v>0</v>
      </c>
      <c r="G54" s="1">
        <f t="shared" si="6"/>
        <v>0</v>
      </c>
      <c r="H54" s="2">
        <f t="shared" si="7"/>
        <v>0</v>
      </c>
      <c r="I54" s="33"/>
    </row>
    <row r="55" spans="1:9" ht="23.25" customHeight="1">
      <c r="A55" s="39" t="s">
        <v>104</v>
      </c>
      <c r="B55" s="37"/>
      <c r="C55" s="1">
        <v>0</v>
      </c>
      <c r="D55" s="1">
        <v>292</v>
      </c>
      <c r="E55" s="22">
        <v>0</v>
      </c>
      <c r="F55" s="36"/>
      <c r="G55" s="1"/>
      <c r="H55" s="2"/>
      <c r="I55" s="33"/>
    </row>
    <row r="56" spans="1:9" ht="16.5" customHeight="1">
      <c r="A56" s="39" t="s">
        <v>95</v>
      </c>
      <c r="B56" s="34"/>
      <c r="C56" s="1">
        <v>742.4</v>
      </c>
      <c r="D56" s="1">
        <v>742.4</v>
      </c>
      <c r="E56" s="22">
        <v>0</v>
      </c>
      <c r="F56" s="22">
        <v>0</v>
      </c>
      <c r="G56" s="1">
        <f>E56/C56*100</f>
        <v>0</v>
      </c>
      <c r="H56" s="2">
        <f>E56/D56*100</f>
        <v>0</v>
      </c>
      <c r="I56" s="33"/>
    </row>
    <row r="57" spans="1:9" ht="15.75" customHeight="1">
      <c r="A57" s="43" t="s">
        <v>18</v>
      </c>
      <c r="B57" s="16"/>
      <c r="C57" s="7">
        <f>C37+C41+C42+C46+C47+C48+C52+C53+C54+C44+C45</f>
        <v>2701.7999999999997</v>
      </c>
      <c r="D57" s="7">
        <f>D37+D41+D42+D46+D47+D48+D52+D53+D54+D44+D45</f>
        <v>2960.5</v>
      </c>
      <c r="E57" s="7">
        <f>E37+E41+E42+E46+E47+E48+E52+E53+E45+E54</f>
        <v>576.9000000000001</v>
      </c>
      <c r="F57" s="7">
        <f>F37+F41+F42+F46+F47+F48+F52+F53+F54+F45</f>
        <v>537.4</v>
      </c>
      <c r="G57" s="1">
        <f>E57/C57*100</f>
        <v>21.352431712191876</v>
      </c>
      <c r="H57" s="2">
        <f>E57/D57*100</f>
        <v>19.486573213984126</v>
      </c>
      <c r="I57" s="33">
        <f>E57/F57*100</f>
        <v>107.35020468924452</v>
      </c>
    </row>
    <row r="58" spans="1:9" ht="21.75" customHeight="1">
      <c r="A58" s="42" t="s">
        <v>47</v>
      </c>
      <c r="B58" s="19"/>
      <c r="C58" s="7">
        <f>C35-C57</f>
        <v>0</v>
      </c>
      <c r="D58" s="7">
        <f>D35-D57</f>
        <v>-75</v>
      </c>
      <c r="E58" s="7">
        <f>E35-E57</f>
        <v>139.4999999999999</v>
      </c>
      <c r="F58" s="7">
        <f>F35-F57</f>
        <v>124.5</v>
      </c>
      <c r="G58" s="1"/>
      <c r="H58" s="8"/>
      <c r="I58" s="31"/>
    </row>
    <row r="59" spans="1:8" ht="12" customHeight="1">
      <c r="A59" s="25"/>
      <c r="B59" s="26"/>
      <c r="C59" s="27"/>
      <c r="D59" s="27"/>
      <c r="E59" s="27"/>
      <c r="F59" s="27"/>
      <c r="G59" s="28"/>
      <c r="H59" s="29"/>
    </row>
    <row r="60" spans="1:6" ht="12.75">
      <c r="A60" t="s">
        <v>50</v>
      </c>
      <c r="C60" s="50" t="s">
        <v>51</v>
      </c>
      <c r="D60" s="50"/>
      <c r="E60" s="50"/>
      <c r="F60" s="24"/>
    </row>
    <row r="61" spans="3:6" ht="12.75">
      <c r="C61" s="50"/>
      <c r="D61" s="50"/>
      <c r="E61" s="50"/>
      <c r="F61" s="24"/>
    </row>
    <row r="62" spans="1:6" ht="12.75">
      <c r="A62" s="35"/>
      <c r="C62" s="24"/>
      <c r="D62" s="24"/>
      <c r="E62" s="24"/>
      <c r="F62" s="24"/>
    </row>
    <row r="63" spans="3:6" ht="12.75">
      <c r="C63" s="24"/>
      <c r="D63" s="24"/>
      <c r="E63" s="24"/>
      <c r="F63" s="24"/>
    </row>
    <row r="64" ht="12.75">
      <c r="A64" s="30"/>
    </row>
  </sheetData>
  <mergeCells count="4">
    <mergeCell ref="A1:I1"/>
    <mergeCell ref="C61:E61"/>
    <mergeCell ref="G2:H2"/>
    <mergeCell ref="C60:E60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2010-01-26T14:10:35Z</cp:lastPrinted>
  <dcterms:created xsi:type="dcterms:W3CDTF">2006-03-13T07:15:44Z</dcterms:created>
  <dcterms:modified xsi:type="dcterms:W3CDTF">2010-05-26T07:16:40Z</dcterms:modified>
  <cp:category/>
  <cp:version/>
  <cp:contentType/>
  <cp:contentStatus/>
</cp:coreProperties>
</file>