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<sst xmlns="http://schemas.openxmlformats.org/spreadsheetml/2006/main" count="111" uniqueCount="99">
  <si>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</si>
  <si>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</si>
  <si>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</si>
  <si>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</si>
  <si>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</si>
  <si>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</si>
  <si>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</si>
  <si>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</si>
  <si>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</si>
  <si>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</si>
  <si>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</si>
  <si>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</si>
  <si>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</si>
  <si>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</si>
  <si>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</si>
  <si>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</si>
  <si>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</si>
  <si>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</si>
  <si>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</si>
  <si>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</si>
  <si>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</si>
  <si>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</si>
  <si>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</si>
  <si>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Нац.безопасность и правоохранительная деятельность</t>
  </si>
  <si>
    <t>Государственная пошлина за государственную регистрацию</t>
  </si>
  <si>
    <t xml:space="preserve">  НАЛОГОВЫЕ ДОХОДЫ</t>
  </si>
  <si>
    <t xml:space="preserve"> НЕНАЛОГОВЫЕ ДОХОДЫ</t>
  </si>
  <si>
    <t>Национальная оборона</t>
  </si>
  <si>
    <t xml:space="preserve">Культура и средства массовой информации 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</si>
  <si>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</si>
  <si>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</si>
  <si>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</si>
  <si>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</si>
  <si>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</si>
  <si>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</si>
  <si>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</si>
  <si>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</si>
  <si>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 xml:space="preserve">  - коммунальные услуги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</si>
  <si>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</si>
  <si>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</si>
  <si>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</si>
  <si>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</si>
  <si>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 xml:space="preserve">   - коммунальные услуги</t>
  </si>
  <si>
    <t xml:space="preserve">   - Другие вопросы в области нац. экономики</t>
  </si>
  <si>
    <t xml:space="preserve">  - матзатраты</t>
  </si>
  <si>
    <t>ДОХОДЫ ОТ ОКАЗАНИЯ ПЛАТНЫХ УСЛУГ И КОМПЕНСАЦИЯ ЗАТРАТ ГОСУДАРСТВА</t>
  </si>
  <si>
    <t>Прочие доходы от оказания платных услуг получ.средств бюджетов муниц.районов и компенсация затрат бюджетов муниц.районов</t>
  </si>
  <si>
    <t>Начальник финансового отдела</t>
  </si>
  <si>
    <t>И.Г.  Васильева</t>
  </si>
  <si>
    <t xml:space="preserve">Культура 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</si>
  <si>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</si>
  <si>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</si>
  <si>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</si>
  <si>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</si>
  <si>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</si>
  <si>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 xml:space="preserve">   - Дорожное хозяйство</t>
  </si>
  <si>
    <t>Здравоохранение</t>
  </si>
  <si>
    <t xml:space="preserve">     - ФОТ с начислениями</t>
  </si>
  <si>
    <t xml:space="preserve">     - коммунальные услуги</t>
  </si>
  <si>
    <t xml:space="preserve">     - матзатраты</t>
  </si>
  <si>
    <t xml:space="preserve"> Спорт и физическая культура</t>
  </si>
  <si>
    <t>Другие вопросы в обласити культуры, кинематографии и СМИ</t>
  </si>
  <si>
    <t xml:space="preserve">  - ФОТ с начислениями</t>
  </si>
  <si>
    <t xml:space="preserve">   - матзатраты</t>
  </si>
  <si>
    <t xml:space="preserve">   - Другие вопросы в области ЖКХ</t>
  </si>
  <si>
    <t>Государственная пошлина за совершение нотариальных действий</t>
  </si>
  <si>
    <t>Межбюджетные трансферты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</si>
  <si>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</si>
  <si>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</si>
  <si>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</si>
  <si>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</si>
  <si>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</si>
  <si>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</si>
  <si>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</si>
  <si>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</si>
  <si>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</si>
  <si>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</si>
  <si>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</si>
  <si>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 xml:space="preserve">   -  Водные ресурсы</t>
  </si>
  <si>
    <t xml:space="preserve">   - Сельское хозяйство и рыболовство</t>
  </si>
  <si>
    <t>Другие вопросы в области здравоохранения, физ. культуры и спорта</t>
  </si>
  <si>
    <t>Налог на имущество  физических лиц</t>
  </si>
  <si>
    <t>Утвержд. план           на 2010 г.</t>
  </si>
  <si>
    <t>Уточнен. план на 2010 г.</t>
  </si>
  <si>
    <t>% исп. 2010 г. к 2009г.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</si>
  <si>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</si>
  <si>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</si>
  <si>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</si>
  <si>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</si>
  <si>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</si>
  <si>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</si>
  <si>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</si>
  <si>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</si>
  <si>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</si>
  <si>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</si>
  <si>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 xml:space="preserve">   - ФОТ с начислениями</t>
  </si>
  <si>
    <t xml:space="preserve"> ИСПОЛНЕНИЕ   КОНСОЛИДИРОВАННОГО БЮДЖЕТА  НА 01 МАЯ  2010 г.</t>
  </si>
  <si>
    <t>Исполнено на 01.05.10</t>
  </si>
  <si>
    <t>Исполнено на 01.05.09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</si>
</sst>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4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u val="single"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b/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101"/>
  <sheetViews>
    <sheetView tabSelected="1" zoomScale="110" zoomScaleNormal="110" workbookViewId="0" topLeftCell="A72">
      <selection activeCell="A100" sqref="A100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0.75390625" style="0" customWidth="1"/>
    <col min="4" max="4" width="9.75390625" style="0" customWidth="1"/>
    <col min="5" max="5" width="9.625" style="0" customWidth="1"/>
    <col min="6" max="6" width="8.25390625" style="0" customWidth="1"/>
    <col min="7" max="7" width="7.625" style="0" customWidth="1"/>
    <col min="8" max="8" width="7.75390625" style="0" customWidth="1"/>
  </cols>
  <sheetData>
    <row r="1" spans="1:8" ht="15">
      <c r="A1" s="55" t="s">
        <v>96</v>
      </c>
      <c r="B1" s="55"/>
      <c r="C1" s="55"/>
      <c r="D1" s="55"/>
      <c r="E1" s="55"/>
      <c r="F1" s="55"/>
      <c r="G1" s="55"/>
      <c r="H1" s="55"/>
    </row>
    <row r="2" spans="1:8" ht="12" customHeight="1">
      <c r="A2" s="1"/>
      <c r="B2" s="1"/>
      <c r="C2" s="1"/>
      <c r="D2" s="1"/>
      <c r="E2" s="1"/>
      <c r="F2" s="1"/>
      <c r="G2" s="57" t="s">
        <v>40</v>
      </c>
      <c r="H2" s="57"/>
    </row>
    <row r="3" spans="1:8" ht="43.5" customHeight="1">
      <c r="A3" s="10" t="s">
        <v>0</v>
      </c>
      <c r="B3" s="11" t="s">
        <v>82</v>
      </c>
      <c r="C3" s="11" t="s">
        <v>83</v>
      </c>
      <c r="D3" s="11" t="s">
        <v>97</v>
      </c>
      <c r="E3" s="11" t="s">
        <v>98</v>
      </c>
      <c r="F3" s="11" t="s">
        <v>38</v>
      </c>
      <c r="G3" s="11" t="s">
        <v>54</v>
      </c>
      <c r="H3" s="11" t="s">
        <v>84</v>
      </c>
    </row>
    <row r="4" spans="1:8" ht="18.75" customHeight="1">
      <c r="A4" s="4" t="s">
        <v>31</v>
      </c>
      <c r="B4" s="13">
        <f>B5+B28</f>
        <v>59737.6</v>
      </c>
      <c r="C4" s="13">
        <f>C5+C28</f>
        <v>59737.6</v>
      </c>
      <c r="D4" s="13">
        <f>D5+D28</f>
        <v>21006.800000000003</v>
      </c>
      <c r="E4" s="13">
        <f>E5+E28</f>
        <v>19649.700000000004</v>
      </c>
      <c r="F4" s="13">
        <f aca="true" t="shared" si="0" ref="F4:F20">D4/B4*100</f>
        <v>35.165122134133284</v>
      </c>
      <c r="G4" s="12">
        <f aca="true" t="shared" si="1" ref="G4:G20">D4/C4*100</f>
        <v>35.165122134133284</v>
      </c>
      <c r="H4" s="12">
        <f aca="true" t="shared" si="2" ref="H4:H10">D4/E4*100</f>
        <v>106.9064667653959</v>
      </c>
    </row>
    <row r="5" spans="1:8" ht="17.25" customHeight="1">
      <c r="A5" s="4" t="s">
        <v>25</v>
      </c>
      <c r="B5" s="13">
        <f>B6+B8+B11+B14+B17+B21</f>
        <v>53452</v>
      </c>
      <c r="C5" s="13">
        <f>C6+C8+C11+C14+C17+C21+C27</f>
        <v>53452</v>
      </c>
      <c r="D5" s="13">
        <f>D6+D8+D11+D14+D17+D21+D27</f>
        <v>18624.600000000002</v>
      </c>
      <c r="E5" s="13">
        <f>E6+E8+E11+E14+E17+E21+E27</f>
        <v>17834.700000000004</v>
      </c>
      <c r="F5" s="13">
        <f t="shared" si="0"/>
        <v>34.84359799446233</v>
      </c>
      <c r="G5" s="12">
        <f t="shared" si="1"/>
        <v>34.84359799446233</v>
      </c>
      <c r="H5" s="12">
        <f t="shared" si="2"/>
        <v>104.42900637521235</v>
      </c>
    </row>
    <row r="6" spans="1:8" ht="16.5" customHeight="1">
      <c r="A6" s="6" t="s">
        <v>32</v>
      </c>
      <c r="B6" s="14">
        <f>B7</f>
        <v>40554.9</v>
      </c>
      <c r="C6" s="14">
        <f>C7</f>
        <v>40554.9</v>
      </c>
      <c r="D6" s="14">
        <f>D7</f>
        <v>11861.2</v>
      </c>
      <c r="E6" s="14">
        <f>E7</f>
        <v>12229.9</v>
      </c>
      <c r="F6" s="13">
        <f t="shared" si="0"/>
        <v>29.247267284594464</v>
      </c>
      <c r="G6" s="12">
        <f t="shared" si="1"/>
        <v>29.247267284594464</v>
      </c>
      <c r="H6" s="12">
        <f t="shared" si="2"/>
        <v>96.98525744282456</v>
      </c>
    </row>
    <row r="7" spans="1:8" ht="15" customHeight="1">
      <c r="A7" s="2" t="s">
        <v>1</v>
      </c>
      <c r="B7" s="15">
        <v>40554.9</v>
      </c>
      <c r="C7" s="15">
        <v>40554.9</v>
      </c>
      <c r="D7" s="15">
        <v>11861.2</v>
      </c>
      <c r="E7" s="15">
        <v>12229.9</v>
      </c>
      <c r="F7" s="50">
        <f t="shared" si="0"/>
        <v>29.247267284594464</v>
      </c>
      <c r="G7" s="51">
        <f t="shared" si="1"/>
        <v>29.247267284594464</v>
      </c>
      <c r="H7" s="51">
        <f t="shared" si="2"/>
        <v>96.98525744282456</v>
      </c>
    </row>
    <row r="8" spans="1:8" ht="17.25" customHeight="1">
      <c r="A8" s="6" t="s">
        <v>2</v>
      </c>
      <c r="B8" s="14">
        <f>B9+B10</f>
        <v>7100</v>
      </c>
      <c r="C8" s="14">
        <f>C9+C10</f>
        <v>7100</v>
      </c>
      <c r="D8" s="14">
        <f>D9+D10</f>
        <v>4360.7</v>
      </c>
      <c r="E8" s="14">
        <f>E9+E10</f>
        <v>3875.1000000000004</v>
      </c>
      <c r="F8" s="13">
        <f t="shared" si="0"/>
        <v>61.41830985915493</v>
      </c>
      <c r="G8" s="12">
        <f t="shared" si="1"/>
        <v>61.41830985915493</v>
      </c>
      <c r="H8" s="12">
        <f t="shared" si="2"/>
        <v>112.53128951510926</v>
      </c>
    </row>
    <row r="9" spans="1:8" ht="25.5" customHeight="1">
      <c r="A9" s="3" t="s">
        <v>20</v>
      </c>
      <c r="B9" s="16">
        <v>6200</v>
      </c>
      <c r="C9" s="16">
        <v>6200</v>
      </c>
      <c r="D9" s="15">
        <v>3552.6</v>
      </c>
      <c r="E9" s="15">
        <v>3199.4</v>
      </c>
      <c r="F9" s="50">
        <f t="shared" si="0"/>
        <v>57.3</v>
      </c>
      <c r="G9" s="51">
        <f t="shared" si="1"/>
        <v>57.3</v>
      </c>
      <c r="H9" s="51">
        <f t="shared" si="2"/>
        <v>111.03956991935988</v>
      </c>
    </row>
    <row r="10" spans="1:8" ht="15.75" customHeight="1">
      <c r="A10" s="3" t="s">
        <v>3</v>
      </c>
      <c r="B10" s="16">
        <v>900</v>
      </c>
      <c r="C10" s="16">
        <v>900</v>
      </c>
      <c r="D10" s="15">
        <v>808.1</v>
      </c>
      <c r="E10" s="15">
        <v>675.7</v>
      </c>
      <c r="F10" s="50">
        <f t="shared" si="0"/>
        <v>89.78888888888889</v>
      </c>
      <c r="G10" s="51">
        <f t="shared" si="1"/>
        <v>89.78888888888889</v>
      </c>
      <c r="H10" s="51">
        <f t="shared" si="2"/>
        <v>119.59449459819447</v>
      </c>
    </row>
    <row r="11" spans="1:8" ht="18.75" customHeight="1">
      <c r="A11" s="7" t="s">
        <v>29</v>
      </c>
      <c r="B11" s="14">
        <f>B12+B13</f>
        <v>3667</v>
      </c>
      <c r="C11" s="14">
        <f>C12+C13</f>
        <v>3667</v>
      </c>
      <c r="D11" s="14">
        <f>D12+D13</f>
        <v>1059.3</v>
      </c>
      <c r="E11" s="14">
        <f>E12+E13</f>
        <v>869.7</v>
      </c>
      <c r="F11" s="13">
        <f t="shared" si="0"/>
        <v>28.887373875102263</v>
      </c>
      <c r="G11" s="12">
        <f t="shared" si="1"/>
        <v>28.887373875102263</v>
      </c>
      <c r="H11" s="12">
        <f aca="true" t="shared" si="3" ref="H11:H19">D11/E11*100</f>
        <v>121.80062090375992</v>
      </c>
    </row>
    <row r="12" spans="1:8" ht="15.75" customHeight="1">
      <c r="A12" s="3" t="s">
        <v>81</v>
      </c>
      <c r="B12" s="16">
        <v>845</v>
      </c>
      <c r="C12" s="16">
        <v>845</v>
      </c>
      <c r="D12" s="15">
        <v>27.6</v>
      </c>
      <c r="E12" s="15">
        <v>27</v>
      </c>
      <c r="F12" s="50">
        <f t="shared" si="0"/>
        <v>3.2662721893491127</v>
      </c>
      <c r="G12" s="51">
        <f t="shared" si="1"/>
        <v>3.2662721893491127</v>
      </c>
      <c r="H12" s="51">
        <f t="shared" si="3"/>
        <v>102.22222222222224</v>
      </c>
    </row>
    <row r="13" spans="1:8" ht="15.75" customHeight="1">
      <c r="A13" s="3" t="s">
        <v>30</v>
      </c>
      <c r="B13" s="16">
        <v>2822</v>
      </c>
      <c r="C13" s="16">
        <v>2822</v>
      </c>
      <c r="D13" s="15">
        <v>1031.7</v>
      </c>
      <c r="E13" s="15">
        <v>842.7</v>
      </c>
      <c r="F13" s="50">
        <f t="shared" si="0"/>
        <v>36.55917788802268</v>
      </c>
      <c r="G13" s="51">
        <f t="shared" si="1"/>
        <v>36.55917788802268</v>
      </c>
      <c r="H13" s="51">
        <f t="shared" si="3"/>
        <v>122.42791028835885</v>
      </c>
    </row>
    <row r="14" spans="1:8" ht="38.25">
      <c r="A14" s="7" t="s">
        <v>22</v>
      </c>
      <c r="B14" s="17">
        <f>B15+B16</f>
        <v>180.1</v>
      </c>
      <c r="C14" s="17">
        <f>C15+C16</f>
        <v>180.1</v>
      </c>
      <c r="D14" s="17">
        <f>D15+D16</f>
        <v>27.5</v>
      </c>
      <c r="E14" s="17">
        <f>E15+E16</f>
        <v>74.2</v>
      </c>
      <c r="F14" s="13">
        <f t="shared" si="0"/>
        <v>15.26929483620211</v>
      </c>
      <c r="G14" s="12">
        <f t="shared" si="1"/>
        <v>15.26929483620211</v>
      </c>
      <c r="H14" s="12">
        <f t="shared" si="3"/>
        <v>37.061994609164415</v>
      </c>
    </row>
    <row r="15" spans="1:8" ht="41.25" customHeight="1">
      <c r="A15" s="3" t="s">
        <v>4</v>
      </c>
      <c r="B15" s="16">
        <v>177.1</v>
      </c>
      <c r="C15" s="16">
        <v>177.1</v>
      </c>
      <c r="D15" s="15">
        <v>27.5</v>
      </c>
      <c r="E15" s="15">
        <v>73.5</v>
      </c>
      <c r="F15" s="50">
        <f t="shared" si="0"/>
        <v>15.527950310559008</v>
      </c>
      <c r="G15" s="51">
        <f t="shared" si="1"/>
        <v>15.527950310559008</v>
      </c>
      <c r="H15" s="51">
        <f t="shared" si="3"/>
        <v>37.41496598639456</v>
      </c>
    </row>
    <row r="16" spans="1:8" ht="25.5" customHeight="1">
      <c r="A16" s="3" t="s">
        <v>5</v>
      </c>
      <c r="B16" s="16">
        <v>3</v>
      </c>
      <c r="C16" s="16">
        <v>3</v>
      </c>
      <c r="D16" s="15">
        <v>0</v>
      </c>
      <c r="E16" s="15">
        <v>0.7</v>
      </c>
      <c r="F16" s="50">
        <f t="shared" si="0"/>
        <v>0</v>
      </c>
      <c r="G16" s="51">
        <f t="shared" si="1"/>
        <v>0</v>
      </c>
      <c r="H16" s="51">
        <f t="shared" si="3"/>
        <v>0</v>
      </c>
    </row>
    <row r="17" spans="1:8" ht="15" customHeight="1">
      <c r="A17" s="7" t="s">
        <v>67</v>
      </c>
      <c r="B17" s="14">
        <f>B18+B19+B20</f>
        <v>1950</v>
      </c>
      <c r="C17" s="14">
        <f>C18+C19+C20</f>
        <v>1950</v>
      </c>
      <c r="D17" s="14">
        <f>D18+D19+D20</f>
        <v>1315</v>
      </c>
      <c r="E17" s="14">
        <f>E18+E20+E19</f>
        <v>789.9</v>
      </c>
      <c r="F17" s="13">
        <f t="shared" si="0"/>
        <v>67.43589743589745</v>
      </c>
      <c r="G17" s="12">
        <f t="shared" si="1"/>
        <v>67.43589743589745</v>
      </c>
      <c r="H17" s="12">
        <f t="shared" si="3"/>
        <v>166.47676921129258</v>
      </c>
    </row>
    <row r="18" spans="1:8" ht="38.25" customHeight="1">
      <c r="A18" s="3" t="s">
        <v>85</v>
      </c>
      <c r="B18" s="16">
        <v>750</v>
      </c>
      <c r="C18" s="16">
        <v>750</v>
      </c>
      <c r="D18" s="15">
        <v>219.8</v>
      </c>
      <c r="E18" s="15">
        <v>140.1</v>
      </c>
      <c r="F18" s="50">
        <f t="shared" si="0"/>
        <v>29.30666666666667</v>
      </c>
      <c r="G18" s="51">
        <f t="shared" si="1"/>
        <v>29.30666666666667</v>
      </c>
      <c r="H18" s="51">
        <f t="shared" si="3"/>
        <v>156.88793718772308</v>
      </c>
    </row>
    <row r="19" spans="1:8" ht="23.25" customHeight="1">
      <c r="A19" s="3" t="s">
        <v>65</v>
      </c>
      <c r="B19" s="16"/>
      <c r="C19" s="16"/>
      <c r="D19" s="15">
        <v>274.2</v>
      </c>
      <c r="E19" s="15">
        <v>272.1</v>
      </c>
      <c r="F19" s="50"/>
      <c r="G19" s="51"/>
      <c r="H19" s="51">
        <f t="shared" si="3"/>
        <v>100.77177508269017</v>
      </c>
    </row>
    <row r="20" spans="1:8" ht="24.75" customHeight="1">
      <c r="A20" s="3" t="s">
        <v>24</v>
      </c>
      <c r="B20" s="16">
        <v>1200</v>
      </c>
      <c r="C20" s="16">
        <v>1200</v>
      </c>
      <c r="D20" s="15">
        <v>821</v>
      </c>
      <c r="E20" s="15">
        <v>377.7</v>
      </c>
      <c r="F20" s="50">
        <f t="shared" si="0"/>
        <v>68.41666666666667</v>
      </c>
      <c r="G20" s="51">
        <f t="shared" si="1"/>
        <v>68.41666666666667</v>
      </c>
      <c r="H20" s="51">
        <f aca="true" t="shared" si="4" ref="H20:H31">D20/E20*100</f>
        <v>217.36828170505694</v>
      </c>
    </row>
    <row r="21" spans="1:8" ht="24.75" customHeight="1" hidden="1">
      <c r="A21" s="7" t="s">
        <v>34</v>
      </c>
      <c r="B21" s="17"/>
      <c r="C21" s="17"/>
      <c r="D21" s="14"/>
      <c r="E21" s="14"/>
      <c r="F21" s="13"/>
      <c r="G21" s="12"/>
      <c r="H21" s="12" t="e">
        <f t="shared" si="4"/>
        <v>#DIV/0!</v>
      </c>
    </row>
    <row r="22" spans="1:8" ht="26.25" customHeight="1" hidden="1">
      <c r="A22" s="3" t="s">
        <v>39</v>
      </c>
      <c r="B22" s="16"/>
      <c r="C22" s="16"/>
      <c r="D22" s="15"/>
      <c r="E22" s="15"/>
      <c r="F22" s="13"/>
      <c r="G22" s="12"/>
      <c r="H22" s="12" t="e">
        <f t="shared" si="4"/>
        <v>#DIV/0!</v>
      </c>
    </row>
    <row r="23" spans="1:8" ht="25.5" hidden="1">
      <c r="A23" s="3" t="s">
        <v>50</v>
      </c>
      <c r="B23" s="16"/>
      <c r="C23" s="16"/>
      <c r="D23" s="15"/>
      <c r="E23" s="15"/>
      <c r="F23" s="13"/>
      <c r="G23" s="12"/>
      <c r="H23" s="12" t="e">
        <f t="shared" si="4"/>
        <v>#DIV/0!</v>
      </c>
    </row>
    <row r="24" spans="1:8" ht="13.5" customHeight="1" hidden="1">
      <c r="A24" s="3" t="s">
        <v>6</v>
      </c>
      <c r="B24" s="16"/>
      <c r="C24" s="16"/>
      <c r="D24" s="15"/>
      <c r="E24" s="15"/>
      <c r="F24" s="13"/>
      <c r="G24" s="12"/>
      <c r="H24" s="12" t="e">
        <f t="shared" si="4"/>
        <v>#DIV/0!</v>
      </c>
    </row>
    <row r="25" spans="1:8" ht="12.75" hidden="1">
      <c r="A25" s="9" t="s">
        <v>36</v>
      </c>
      <c r="B25" s="19"/>
      <c r="C25" s="19"/>
      <c r="D25" s="18"/>
      <c r="E25" s="18"/>
      <c r="F25" s="13"/>
      <c r="G25" s="12"/>
      <c r="H25" s="12" t="e">
        <f t="shared" si="4"/>
        <v>#DIV/0!</v>
      </c>
    </row>
    <row r="26" spans="1:8" ht="12.75" hidden="1">
      <c r="A26" s="9" t="s">
        <v>41</v>
      </c>
      <c r="B26" s="19"/>
      <c r="C26" s="19"/>
      <c r="D26" s="18"/>
      <c r="E26" s="18"/>
      <c r="F26" s="13"/>
      <c r="G26" s="12"/>
      <c r="H26" s="12" t="e">
        <f t="shared" si="4"/>
        <v>#DIV/0!</v>
      </c>
    </row>
    <row r="27" spans="1:8" ht="36">
      <c r="A27" s="41" t="s">
        <v>72</v>
      </c>
      <c r="B27" s="48"/>
      <c r="C27" s="48"/>
      <c r="D27" s="43">
        <v>0.9</v>
      </c>
      <c r="E27" s="43">
        <v>-4.1</v>
      </c>
      <c r="F27" s="13"/>
      <c r="G27" s="12"/>
      <c r="H27" s="12"/>
    </row>
    <row r="28" spans="1:8" ht="16.5" customHeight="1">
      <c r="A28" s="8" t="s">
        <v>26</v>
      </c>
      <c r="B28" s="13">
        <f>B29+B34+B36+B38+B42+B43</f>
        <v>6285.6</v>
      </c>
      <c r="C28" s="13">
        <f>C29+C34+C36+C38+C42+C43</f>
        <v>6285.6</v>
      </c>
      <c r="D28" s="13">
        <f>D29+D34+D36+D38+D42+D43</f>
        <v>2382.2</v>
      </c>
      <c r="E28" s="13">
        <f>E29+E34+E38+E42+E43</f>
        <v>1815</v>
      </c>
      <c r="F28" s="13">
        <f aca="true" t="shared" si="5" ref="F28:F42">D28/B28*100</f>
        <v>37.89932544228076</v>
      </c>
      <c r="G28" s="12">
        <f aca="true" t="shared" si="6" ref="G28:G42">D28/C28*100</f>
        <v>37.89932544228076</v>
      </c>
      <c r="H28" s="12">
        <f t="shared" si="4"/>
        <v>131.25068870523415</v>
      </c>
    </row>
    <row r="29" spans="1:8" ht="29.25" customHeight="1">
      <c r="A29" s="7" t="s">
        <v>33</v>
      </c>
      <c r="B29" s="17">
        <f>B30+B31+B32+B33</f>
        <v>2141.5</v>
      </c>
      <c r="C29" s="17">
        <f>C30+C31+C32+C33</f>
        <v>2141.5</v>
      </c>
      <c r="D29" s="17">
        <f>D30+D31+D32+D33</f>
        <v>887.4999999999999</v>
      </c>
      <c r="E29" s="17">
        <f>E30+E32+E31+E33</f>
        <v>476.5</v>
      </c>
      <c r="F29" s="13">
        <f t="shared" si="5"/>
        <v>41.442913845435434</v>
      </c>
      <c r="G29" s="12">
        <f t="shared" si="6"/>
        <v>41.442913845435434</v>
      </c>
      <c r="H29" s="12">
        <f t="shared" si="4"/>
        <v>186.2539349422875</v>
      </c>
    </row>
    <row r="30" spans="1:8" ht="40.5" customHeight="1">
      <c r="A30" s="36" t="s">
        <v>51</v>
      </c>
      <c r="B30" s="16">
        <v>20</v>
      </c>
      <c r="C30" s="16">
        <v>20</v>
      </c>
      <c r="D30" s="15"/>
      <c r="E30" s="15"/>
      <c r="F30" s="50">
        <f t="shared" si="5"/>
        <v>0</v>
      </c>
      <c r="G30" s="51"/>
      <c r="H30" s="12"/>
    </row>
    <row r="31" spans="1:8" ht="25.5">
      <c r="A31" s="36" t="s">
        <v>68</v>
      </c>
      <c r="B31" s="16">
        <v>1794</v>
      </c>
      <c r="C31" s="16">
        <v>1794</v>
      </c>
      <c r="D31" s="15">
        <v>723.3</v>
      </c>
      <c r="E31" s="15">
        <v>312.3</v>
      </c>
      <c r="F31" s="50">
        <f t="shared" si="5"/>
        <v>40.31772575250836</v>
      </c>
      <c r="G31" s="51">
        <f t="shared" si="6"/>
        <v>40.31772575250836</v>
      </c>
      <c r="H31" s="51">
        <f t="shared" si="4"/>
        <v>231.60422670509124</v>
      </c>
    </row>
    <row r="32" spans="1:8" ht="43.5" customHeight="1">
      <c r="A32" s="36" t="s">
        <v>69</v>
      </c>
      <c r="B32" s="16">
        <v>327.5</v>
      </c>
      <c r="C32" s="16">
        <v>327.5</v>
      </c>
      <c r="D32" s="15">
        <v>94.8</v>
      </c>
      <c r="E32" s="15">
        <v>107.6</v>
      </c>
      <c r="F32" s="50">
        <f t="shared" si="5"/>
        <v>28.946564885496183</v>
      </c>
      <c r="G32" s="51">
        <f t="shared" si="6"/>
        <v>28.946564885496183</v>
      </c>
      <c r="H32" s="51">
        <f>D32/E32*100</f>
        <v>88.10408921933086</v>
      </c>
    </row>
    <row r="33" spans="1:8" ht="29.25" customHeight="1">
      <c r="A33" s="36" t="s">
        <v>88</v>
      </c>
      <c r="B33" s="16"/>
      <c r="C33" s="16"/>
      <c r="D33" s="15">
        <v>69.4</v>
      </c>
      <c r="E33" s="15">
        <v>56.6</v>
      </c>
      <c r="F33" s="50"/>
      <c r="G33" s="51"/>
      <c r="H33" s="51">
        <f>D33/E33*100</f>
        <v>122.6148409893993</v>
      </c>
    </row>
    <row r="34" spans="1:8" ht="30" customHeight="1">
      <c r="A34" s="7" t="s">
        <v>7</v>
      </c>
      <c r="B34" s="17">
        <f>B35</f>
        <v>154.1</v>
      </c>
      <c r="C34" s="17">
        <f>C35</f>
        <v>154.1</v>
      </c>
      <c r="D34" s="17">
        <f>D35</f>
        <v>347.9</v>
      </c>
      <c r="E34" s="17">
        <f>E35</f>
        <v>73.3</v>
      </c>
      <c r="F34" s="13">
        <f t="shared" si="5"/>
        <v>225.76249188838418</v>
      </c>
      <c r="G34" s="12">
        <f t="shared" si="6"/>
        <v>225.76249188838418</v>
      </c>
      <c r="H34" s="12">
        <f>D34/E34*100</f>
        <v>474.62482946793995</v>
      </c>
    </row>
    <row r="35" spans="1:8" ht="25.5" customHeight="1">
      <c r="A35" s="3" t="s">
        <v>8</v>
      </c>
      <c r="B35" s="16">
        <v>154.1</v>
      </c>
      <c r="C35" s="16">
        <v>154.1</v>
      </c>
      <c r="D35" s="15">
        <v>347.9</v>
      </c>
      <c r="E35" s="15">
        <v>73.3</v>
      </c>
      <c r="F35" s="50">
        <f t="shared" si="5"/>
        <v>225.76249188838418</v>
      </c>
      <c r="G35" s="51">
        <f t="shared" si="6"/>
        <v>225.76249188838418</v>
      </c>
      <c r="H35" s="51">
        <f>D35/E35*100</f>
        <v>474.62482946793995</v>
      </c>
    </row>
    <row r="36" spans="1:8" ht="24" customHeight="1">
      <c r="A36" s="59" t="s">
        <v>45</v>
      </c>
      <c r="B36" s="38"/>
      <c r="C36" s="38"/>
      <c r="D36" s="38">
        <f>D37</f>
        <v>40.6</v>
      </c>
      <c r="E36" s="38"/>
      <c r="F36" s="13"/>
      <c r="G36" s="12"/>
      <c r="H36" s="12"/>
    </row>
    <row r="37" spans="1:8" ht="49.5" customHeight="1">
      <c r="A37" s="9" t="s">
        <v>46</v>
      </c>
      <c r="B37" s="16"/>
      <c r="C37" s="16"/>
      <c r="D37" s="15">
        <v>40.6</v>
      </c>
      <c r="E37" s="15"/>
      <c r="F37" s="13"/>
      <c r="G37" s="12"/>
      <c r="H37" s="12"/>
    </row>
    <row r="38" spans="1:8" ht="27.75" customHeight="1">
      <c r="A38" s="7" t="s">
        <v>35</v>
      </c>
      <c r="B38" s="17">
        <f>B39+B41+B40</f>
        <v>1110</v>
      </c>
      <c r="C38" s="17">
        <f>C39+C41+C40</f>
        <v>1110</v>
      </c>
      <c r="D38" s="17">
        <f>D39+D41+D40</f>
        <v>170.39999999999998</v>
      </c>
      <c r="E38" s="17">
        <f>E40+E41</f>
        <v>343.1</v>
      </c>
      <c r="F38" s="13">
        <f t="shared" si="5"/>
        <v>15.35135135135135</v>
      </c>
      <c r="G38" s="12">
        <f t="shared" si="6"/>
        <v>15.35135135135135</v>
      </c>
      <c r="H38" s="12">
        <f aca="true" t="shared" si="7" ref="H38:H47">D38/E38*100</f>
        <v>49.66482075196735</v>
      </c>
    </row>
    <row r="39" spans="1:8" ht="38.25" hidden="1">
      <c r="A39" s="36" t="s">
        <v>52</v>
      </c>
      <c r="B39" s="19"/>
      <c r="C39" s="19"/>
      <c r="D39" s="19"/>
      <c r="E39" s="17"/>
      <c r="F39" s="13" t="e">
        <f t="shared" si="5"/>
        <v>#DIV/0!</v>
      </c>
      <c r="G39" s="12" t="e">
        <f t="shared" si="6"/>
        <v>#DIV/0!</v>
      </c>
      <c r="H39" s="12" t="e">
        <f t="shared" si="7"/>
        <v>#DIV/0!</v>
      </c>
    </row>
    <row r="40" spans="1:8" ht="38.25">
      <c r="A40" s="36" t="s">
        <v>52</v>
      </c>
      <c r="B40" s="19">
        <v>50</v>
      </c>
      <c r="C40" s="19">
        <v>50</v>
      </c>
      <c r="D40" s="19">
        <v>56.8</v>
      </c>
      <c r="E40" s="42">
        <v>54.6</v>
      </c>
      <c r="F40" s="50"/>
      <c r="G40" s="51">
        <f t="shared" si="6"/>
        <v>113.6</v>
      </c>
      <c r="H40" s="51">
        <f t="shared" si="7"/>
        <v>104.02930402930401</v>
      </c>
    </row>
    <row r="41" spans="1:8" ht="38.25">
      <c r="A41" s="36" t="s">
        <v>53</v>
      </c>
      <c r="B41" s="16">
        <v>1060</v>
      </c>
      <c r="C41" s="16">
        <v>1060</v>
      </c>
      <c r="D41" s="15">
        <v>113.6</v>
      </c>
      <c r="E41" s="15">
        <v>288.5</v>
      </c>
      <c r="F41" s="50">
        <f t="shared" si="5"/>
        <v>10.716981132075471</v>
      </c>
      <c r="G41" s="51">
        <f t="shared" si="6"/>
        <v>10.716981132075471</v>
      </c>
      <c r="H41" s="51">
        <f t="shared" si="7"/>
        <v>39.37608318890815</v>
      </c>
    </row>
    <row r="42" spans="1:8" ht="15" customHeight="1">
      <c r="A42" s="7" t="s">
        <v>70</v>
      </c>
      <c r="B42" s="17">
        <v>2880</v>
      </c>
      <c r="C42" s="17">
        <v>2880</v>
      </c>
      <c r="D42" s="14">
        <v>935.8</v>
      </c>
      <c r="E42" s="14">
        <v>916.4</v>
      </c>
      <c r="F42" s="13">
        <f t="shared" si="5"/>
        <v>32.49305555555556</v>
      </c>
      <c r="G42" s="12">
        <f t="shared" si="6"/>
        <v>32.49305555555556</v>
      </c>
      <c r="H42" s="12">
        <f t="shared" si="7"/>
        <v>102.11697948494107</v>
      </c>
    </row>
    <row r="43" spans="1:8" ht="16.5" customHeight="1">
      <c r="A43" s="7" t="s">
        <v>9</v>
      </c>
      <c r="B43" s="17"/>
      <c r="C43" s="17"/>
      <c r="D43" s="14"/>
      <c r="E43" s="14">
        <v>5.7</v>
      </c>
      <c r="F43" s="13"/>
      <c r="G43" s="12"/>
      <c r="H43" s="12"/>
    </row>
    <row r="44" spans="1:8" ht="42.75" customHeight="1">
      <c r="A44" s="7" t="s">
        <v>86</v>
      </c>
      <c r="B44" s="17">
        <v>19366.5</v>
      </c>
      <c r="C44" s="17">
        <v>19882.1</v>
      </c>
      <c r="D44" s="14">
        <v>4286.2</v>
      </c>
      <c r="E44" s="14">
        <v>4582.6</v>
      </c>
      <c r="F44" s="13">
        <f aca="true" t="shared" si="8" ref="F44:F50">D44/B44*100</f>
        <v>22.132032117315983</v>
      </c>
      <c r="G44" s="12">
        <f>D44/C44*100</f>
        <v>21.558084910547677</v>
      </c>
      <c r="H44" s="12">
        <f t="shared" si="7"/>
        <v>93.532056038057</v>
      </c>
    </row>
    <row r="45" spans="1:8" ht="18" customHeight="1">
      <c r="A45" s="44" t="s">
        <v>74</v>
      </c>
      <c r="B45" s="45">
        <f>B4+B44</f>
        <v>79104.1</v>
      </c>
      <c r="C45" s="45">
        <f>C4+C44</f>
        <v>79619.7</v>
      </c>
      <c r="D45" s="45">
        <f>D4+D44</f>
        <v>25293.000000000004</v>
      </c>
      <c r="E45" s="45">
        <f>E4+E44</f>
        <v>24232.300000000003</v>
      </c>
      <c r="F45" s="46">
        <f t="shared" si="8"/>
        <v>31.97432244346374</v>
      </c>
      <c r="G45" s="47">
        <f>D45/C45*100</f>
        <v>31.767263629478638</v>
      </c>
      <c r="H45" s="47">
        <f t="shared" si="7"/>
        <v>104.37721553463766</v>
      </c>
    </row>
    <row r="46" spans="1:8" ht="28.5" customHeight="1">
      <c r="A46" s="7" t="s">
        <v>73</v>
      </c>
      <c r="B46" s="14">
        <f>B47+B48+B49+B50+B51</f>
        <v>186375</v>
      </c>
      <c r="C46" s="14">
        <f>C47+C48+C49+C50+C51</f>
        <v>208158.5</v>
      </c>
      <c r="D46" s="14">
        <f>D47+D48+D49+D50+D51</f>
        <v>58822.3</v>
      </c>
      <c r="E46" s="14">
        <f>E47+E48+E49+E50+E51</f>
        <v>64626.3</v>
      </c>
      <c r="F46" s="13">
        <f t="shared" si="8"/>
        <v>31.561260898725692</v>
      </c>
      <c r="G46" s="12">
        <f aca="true" t="shared" si="9" ref="G46:G52">D46/C46*100</f>
        <v>28.25841846477564</v>
      </c>
      <c r="H46" s="12">
        <f t="shared" si="7"/>
        <v>91.0191361721157</v>
      </c>
    </row>
    <row r="47" spans="1:8" ht="40.5" customHeight="1">
      <c r="A47" s="3" t="s">
        <v>87</v>
      </c>
      <c r="B47" s="16">
        <v>63383</v>
      </c>
      <c r="C47" s="16">
        <v>63383</v>
      </c>
      <c r="D47" s="15">
        <v>20388.2</v>
      </c>
      <c r="E47" s="15">
        <v>22554.7</v>
      </c>
      <c r="F47" s="50">
        <f t="shared" si="8"/>
        <v>32.16666929618352</v>
      </c>
      <c r="G47" s="51">
        <f t="shared" si="9"/>
        <v>32.16666929618352</v>
      </c>
      <c r="H47" s="51">
        <f t="shared" si="7"/>
        <v>90.39446323826076</v>
      </c>
    </row>
    <row r="48" spans="1:8" ht="20.25" customHeight="1">
      <c r="A48" s="3" t="s">
        <v>75</v>
      </c>
      <c r="B48" s="16"/>
      <c r="C48" s="16"/>
      <c r="D48" s="15"/>
      <c r="E48" s="15">
        <v>1132.1</v>
      </c>
      <c r="F48" s="13"/>
      <c r="G48" s="12"/>
      <c r="H48" s="51">
        <f>D48/E48*100</f>
        <v>0</v>
      </c>
    </row>
    <row r="49" spans="1:8" ht="28.5" customHeight="1">
      <c r="A49" s="36" t="s">
        <v>71</v>
      </c>
      <c r="B49" s="16">
        <v>10967</v>
      </c>
      <c r="C49" s="16">
        <v>16483.6</v>
      </c>
      <c r="D49" s="15">
        <v>171</v>
      </c>
      <c r="E49" s="15">
        <v>3956.7</v>
      </c>
      <c r="F49" s="50">
        <f t="shared" si="8"/>
        <v>1.5592231239172063</v>
      </c>
      <c r="G49" s="51">
        <f t="shared" si="9"/>
        <v>1.037394743866631</v>
      </c>
      <c r="H49" s="51">
        <f>D49/E49*100</f>
        <v>4.321783304268709</v>
      </c>
    </row>
    <row r="50" spans="1:8" ht="24.75" customHeight="1">
      <c r="A50" s="3" t="s">
        <v>76</v>
      </c>
      <c r="B50" s="16">
        <v>109811.9</v>
      </c>
      <c r="C50" s="16">
        <v>125827.4</v>
      </c>
      <c r="D50" s="15">
        <v>38263.1</v>
      </c>
      <c r="E50" s="15">
        <v>36982.8</v>
      </c>
      <c r="F50" s="50">
        <f t="shared" si="8"/>
        <v>34.84421997980183</v>
      </c>
      <c r="G50" s="51">
        <f t="shared" si="9"/>
        <v>30.409195453454497</v>
      </c>
      <c r="H50" s="51">
        <f>D50/E50*100</f>
        <v>103.46187957645174</v>
      </c>
    </row>
    <row r="51" spans="1:8" ht="18" customHeight="1">
      <c r="A51" s="3" t="s">
        <v>77</v>
      </c>
      <c r="B51" s="16">
        <v>2213.1</v>
      </c>
      <c r="C51" s="16">
        <v>2464.5</v>
      </c>
      <c r="D51" s="15"/>
      <c r="E51" s="15"/>
      <c r="F51" s="50"/>
      <c r="G51" s="51">
        <f t="shared" si="9"/>
        <v>0</v>
      </c>
      <c r="H51" s="51"/>
    </row>
    <row r="52" spans="1:8" ht="19.5" customHeight="1">
      <c r="A52" s="30" t="s">
        <v>10</v>
      </c>
      <c r="B52" s="20">
        <f>B45+B46</f>
        <v>265479.1</v>
      </c>
      <c r="C52" s="20">
        <f>C45+C46</f>
        <v>287778.2</v>
      </c>
      <c r="D52" s="20">
        <f>D45+D46</f>
        <v>84115.3</v>
      </c>
      <c r="E52" s="20">
        <f>E45+E46</f>
        <v>88858.6</v>
      </c>
      <c r="F52" s="13">
        <f>D52/B52*100</f>
        <v>31.68433974651866</v>
      </c>
      <c r="G52" s="12">
        <f t="shared" si="9"/>
        <v>29.229211941696764</v>
      </c>
      <c r="H52" s="12">
        <f>D52/E52*100</f>
        <v>94.66196856578878</v>
      </c>
    </row>
    <row r="53" spans="1:8" ht="45.75" customHeight="1">
      <c r="A53" s="10" t="s">
        <v>0</v>
      </c>
      <c r="B53" s="11" t="s">
        <v>82</v>
      </c>
      <c r="C53" s="11" t="s">
        <v>83</v>
      </c>
      <c r="D53" s="11" t="s">
        <v>97</v>
      </c>
      <c r="E53" s="11" t="s">
        <v>98</v>
      </c>
      <c r="F53" s="11" t="s">
        <v>38</v>
      </c>
      <c r="G53" s="11" t="s">
        <v>54</v>
      </c>
      <c r="H53" s="11" t="s">
        <v>84</v>
      </c>
    </row>
    <row r="54" spans="1:8" ht="14.25" customHeight="1">
      <c r="A54" s="29" t="s">
        <v>11</v>
      </c>
      <c r="B54" s="22"/>
      <c r="C54" s="23"/>
      <c r="D54" s="23"/>
      <c r="E54" s="23"/>
      <c r="F54" s="21"/>
      <c r="G54" s="5"/>
      <c r="H54" s="5"/>
    </row>
    <row r="55" spans="1:8" ht="19.5" customHeight="1">
      <c r="A55" s="31" t="s">
        <v>12</v>
      </c>
      <c r="B55" s="24">
        <v>22605.7</v>
      </c>
      <c r="C55" s="24">
        <v>22357.6</v>
      </c>
      <c r="D55" s="24">
        <v>8155.1</v>
      </c>
      <c r="E55" s="24">
        <v>10137.9</v>
      </c>
      <c r="F55" s="21">
        <f aca="true" t="shared" si="10" ref="F55:F93">D55/B55*100</f>
        <v>36.07541460782015</v>
      </c>
      <c r="G55" s="5">
        <f aca="true" t="shared" si="11" ref="G55:G93">D55/C55*100</f>
        <v>36.475739793179955</v>
      </c>
      <c r="H55" s="5">
        <f aca="true" t="shared" si="12" ref="H55:H70">D55/E55*100</f>
        <v>80.44170883516311</v>
      </c>
    </row>
    <row r="56" spans="1:8" ht="15" customHeight="1">
      <c r="A56" s="32" t="s">
        <v>62</v>
      </c>
      <c r="B56" s="25">
        <v>18779.3</v>
      </c>
      <c r="C56" s="25">
        <v>17884</v>
      </c>
      <c r="D56" s="25">
        <v>5931.1</v>
      </c>
      <c r="E56" s="25">
        <v>6650.9</v>
      </c>
      <c r="F56" s="52">
        <f t="shared" si="10"/>
        <v>31.583179351733026</v>
      </c>
      <c r="G56" s="53">
        <f t="shared" si="11"/>
        <v>33.164280921494075</v>
      </c>
      <c r="H56" s="53">
        <f t="shared" si="12"/>
        <v>89.17740456178865</v>
      </c>
    </row>
    <row r="57" spans="1:8" ht="15.75" customHeight="1">
      <c r="A57" s="32" t="s">
        <v>37</v>
      </c>
      <c r="B57" s="25">
        <v>1201</v>
      </c>
      <c r="C57" s="25">
        <v>840.5</v>
      </c>
      <c r="D57" s="25">
        <v>497.8</v>
      </c>
      <c r="E57" s="25">
        <v>422.1</v>
      </c>
      <c r="F57" s="52">
        <f t="shared" si="10"/>
        <v>41.44879267277269</v>
      </c>
      <c r="G57" s="53">
        <f t="shared" si="11"/>
        <v>59.22665080309339</v>
      </c>
      <c r="H57" s="53">
        <f t="shared" si="12"/>
        <v>117.93413882966122</v>
      </c>
    </row>
    <row r="58" spans="1:8" ht="14.25" customHeight="1">
      <c r="A58" s="32" t="s">
        <v>44</v>
      </c>
      <c r="B58" s="25">
        <f>B55-B56-B57</f>
        <v>2625.4000000000015</v>
      </c>
      <c r="C58" s="25">
        <f>C55-C56-C57</f>
        <v>3633.0999999999985</v>
      </c>
      <c r="D58" s="25">
        <f>D55-D56-D57</f>
        <v>1726.2</v>
      </c>
      <c r="E58" s="25">
        <f>E55-E56-E57</f>
        <v>3064.9</v>
      </c>
      <c r="F58" s="52">
        <f t="shared" si="10"/>
        <v>65.74998095528298</v>
      </c>
      <c r="G58" s="53">
        <f t="shared" si="11"/>
        <v>47.5131430458837</v>
      </c>
      <c r="H58" s="53">
        <f t="shared" si="12"/>
        <v>56.3215765604098</v>
      </c>
    </row>
    <row r="59" spans="1:8" ht="19.5" customHeight="1">
      <c r="A59" s="33" t="s">
        <v>27</v>
      </c>
      <c r="B59" s="26">
        <v>955.2</v>
      </c>
      <c r="C59" s="26">
        <v>955.2</v>
      </c>
      <c r="D59" s="24">
        <v>296</v>
      </c>
      <c r="E59" s="24">
        <v>218.6</v>
      </c>
      <c r="F59" s="21">
        <f t="shared" si="10"/>
        <v>30.98827470686767</v>
      </c>
      <c r="G59" s="5">
        <f t="shared" si="11"/>
        <v>30.98827470686767</v>
      </c>
      <c r="H59" s="5">
        <f t="shared" si="12"/>
        <v>135.4071363220494</v>
      </c>
    </row>
    <row r="60" spans="1:8" ht="24" customHeight="1">
      <c r="A60" s="31" t="s">
        <v>23</v>
      </c>
      <c r="B60" s="24">
        <v>1518.1</v>
      </c>
      <c r="C60" s="24">
        <v>1624.2</v>
      </c>
      <c r="D60" s="24">
        <v>508.9</v>
      </c>
      <c r="E60" s="24">
        <v>246.4</v>
      </c>
      <c r="F60" s="21">
        <f t="shared" si="10"/>
        <v>33.52216586522627</v>
      </c>
      <c r="G60" s="5">
        <f t="shared" si="11"/>
        <v>31.33234823297623</v>
      </c>
      <c r="H60" s="5">
        <f t="shared" si="12"/>
        <v>206.5340909090909</v>
      </c>
    </row>
    <row r="61" spans="1:8" ht="19.5" customHeight="1">
      <c r="A61" s="31" t="s">
        <v>13</v>
      </c>
      <c r="B61" s="24">
        <f>B62+B64+B65+B63</f>
        <v>14619</v>
      </c>
      <c r="C61" s="24">
        <v>14814.8</v>
      </c>
      <c r="D61" s="24">
        <v>2271.1</v>
      </c>
      <c r="E61" s="24">
        <v>4065.7</v>
      </c>
      <c r="F61" s="21">
        <f t="shared" si="10"/>
        <v>15.53526232984472</v>
      </c>
      <c r="G61" s="5">
        <f t="shared" si="11"/>
        <v>15.329940329940332</v>
      </c>
      <c r="H61" s="5">
        <f t="shared" si="12"/>
        <v>55.859999508079795</v>
      </c>
    </row>
    <row r="62" spans="1:8" ht="18" customHeight="1">
      <c r="A62" s="36" t="s">
        <v>79</v>
      </c>
      <c r="B62" s="37">
        <v>115</v>
      </c>
      <c r="C62" s="37">
        <v>180</v>
      </c>
      <c r="D62" s="37">
        <v>31.7</v>
      </c>
      <c r="E62" s="37">
        <v>18.3</v>
      </c>
      <c r="F62" s="21">
        <f t="shared" si="10"/>
        <v>27.565217391304348</v>
      </c>
      <c r="G62" s="5">
        <f t="shared" si="11"/>
        <v>17.61111111111111</v>
      </c>
      <c r="H62" s="5">
        <f t="shared" si="12"/>
        <v>173.224043715847</v>
      </c>
    </row>
    <row r="63" spans="1:8" ht="19.5" customHeight="1" hidden="1">
      <c r="A63" s="32" t="s">
        <v>78</v>
      </c>
      <c r="B63" s="37"/>
      <c r="C63" s="37"/>
      <c r="D63" s="37"/>
      <c r="E63" s="37"/>
      <c r="F63" s="21"/>
      <c r="G63" s="5" t="e">
        <f t="shared" si="11"/>
        <v>#DIV/0!</v>
      </c>
      <c r="H63" s="5" t="e">
        <f t="shared" si="12"/>
        <v>#DIV/0!</v>
      </c>
    </row>
    <row r="64" spans="1:8" ht="19.5" customHeight="1">
      <c r="A64" s="32" t="s">
        <v>55</v>
      </c>
      <c r="B64" s="25">
        <v>14504</v>
      </c>
      <c r="C64" s="25">
        <v>14504</v>
      </c>
      <c r="D64" s="25">
        <v>2156.4</v>
      </c>
      <c r="E64" s="25">
        <v>4046.4</v>
      </c>
      <c r="F64" s="21">
        <f t="shared" si="10"/>
        <v>14.867622724765583</v>
      </c>
      <c r="G64" s="5">
        <f t="shared" si="11"/>
        <v>14.867622724765583</v>
      </c>
      <c r="H64" s="5">
        <f t="shared" si="12"/>
        <v>53.29181494661922</v>
      </c>
    </row>
    <row r="65" spans="1:8" ht="27" customHeight="1">
      <c r="A65" s="32" t="s">
        <v>43</v>
      </c>
      <c r="B65" s="25"/>
      <c r="C65" s="25"/>
      <c r="D65" s="25"/>
      <c r="E65" s="25">
        <v>1</v>
      </c>
      <c r="F65" s="21"/>
      <c r="G65" s="5"/>
      <c r="H65" s="5"/>
    </row>
    <row r="66" spans="1:8" ht="19.5" customHeight="1">
      <c r="A66" s="31" t="s">
        <v>14</v>
      </c>
      <c r="B66" s="24">
        <f>B67+B68+B69+B70</f>
        <v>18410.1</v>
      </c>
      <c r="C66" s="24">
        <v>23309.9</v>
      </c>
      <c r="D66" s="24">
        <v>2735.4</v>
      </c>
      <c r="E66" s="24">
        <v>1593.5</v>
      </c>
      <c r="F66" s="21">
        <f t="shared" si="10"/>
        <v>14.858148516303551</v>
      </c>
      <c r="G66" s="5">
        <f t="shared" si="11"/>
        <v>11.734928077769531</v>
      </c>
      <c r="H66" s="5">
        <f t="shared" si="12"/>
        <v>171.65986821462192</v>
      </c>
    </row>
    <row r="67" spans="1:8" ht="19.5" customHeight="1">
      <c r="A67" s="32" t="s">
        <v>89</v>
      </c>
      <c r="B67" s="25">
        <v>5320.1</v>
      </c>
      <c r="C67" s="25">
        <v>5330.1</v>
      </c>
      <c r="D67" s="25">
        <v>142.1</v>
      </c>
      <c r="E67" s="25">
        <v>4</v>
      </c>
      <c r="F67" s="21">
        <f t="shared" si="10"/>
        <v>2.6710024247664514</v>
      </c>
      <c r="G67" s="5">
        <f t="shared" si="11"/>
        <v>2.665991257199677</v>
      </c>
      <c r="H67" s="5">
        <f t="shared" si="12"/>
        <v>3552.5</v>
      </c>
    </row>
    <row r="68" spans="1:8" ht="19.5" customHeight="1">
      <c r="A68" s="32" t="s">
        <v>90</v>
      </c>
      <c r="B68" s="25">
        <v>2030.1</v>
      </c>
      <c r="C68" s="25">
        <v>2248.1</v>
      </c>
      <c r="D68" s="25">
        <v>382.7</v>
      </c>
      <c r="E68" s="25">
        <v>1258.1</v>
      </c>
      <c r="F68" s="21">
        <f t="shared" si="10"/>
        <v>18.851288113886017</v>
      </c>
      <c r="G68" s="5">
        <f t="shared" si="11"/>
        <v>17.023264089675727</v>
      </c>
      <c r="H68" s="5">
        <f t="shared" si="12"/>
        <v>30.41888562117479</v>
      </c>
    </row>
    <row r="69" spans="1:8" ht="19.5" customHeight="1">
      <c r="A69" s="32" t="s">
        <v>91</v>
      </c>
      <c r="B69" s="25">
        <v>11059.9</v>
      </c>
      <c r="C69" s="25">
        <v>13317.6</v>
      </c>
      <c r="D69" s="25">
        <v>721</v>
      </c>
      <c r="E69" s="25">
        <v>313.1</v>
      </c>
      <c r="F69" s="21">
        <f t="shared" si="10"/>
        <v>6.519046284324452</v>
      </c>
      <c r="G69" s="5">
        <f t="shared" si="11"/>
        <v>5.413888388298192</v>
      </c>
      <c r="H69" s="5">
        <f t="shared" si="12"/>
        <v>230.27786649632702</v>
      </c>
    </row>
    <row r="70" spans="1:8" ht="19.5" customHeight="1">
      <c r="A70" s="32" t="s">
        <v>64</v>
      </c>
      <c r="B70" s="25"/>
      <c r="C70" s="25">
        <v>130.8</v>
      </c>
      <c r="D70" s="25">
        <v>83</v>
      </c>
      <c r="E70" s="25">
        <v>18.2</v>
      </c>
      <c r="F70" s="21"/>
      <c r="G70" s="5">
        <f t="shared" si="11"/>
        <v>63.45565749235473</v>
      </c>
      <c r="H70" s="5">
        <f t="shared" si="12"/>
        <v>456.04395604395603</v>
      </c>
    </row>
    <row r="71" spans="1:8" ht="16.5" customHeight="1">
      <c r="A71" s="31" t="s">
        <v>15</v>
      </c>
      <c r="B71" s="23">
        <v>229.4</v>
      </c>
      <c r="C71" s="23">
        <v>210.9</v>
      </c>
      <c r="D71" s="23"/>
      <c r="E71" s="23"/>
      <c r="F71" s="21">
        <f t="shared" si="10"/>
        <v>0</v>
      </c>
      <c r="G71" s="5">
        <f t="shared" si="11"/>
        <v>0</v>
      </c>
      <c r="H71" s="5"/>
    </row>
    <row r="72" spans="1:8" ht="17.25" customHeight="1">
      <c r="A72" s="31" t="s">
        <v>16</v>
      </c>
      <c r="B72" s="24">
        <v>135212.7</v>
      </c>
      <c r="C72" s="24">
        <v>154830.5</v>
      </c>
      <c r="D72" s="24">
        <v>42366.4</v>
      </c>
      <c r="E72" s="24">
        <v>40330.1</v>
      </c>
      <c r="F72" s="21">
        <f t="shared" si="10"/>
        <v>31.333151397760712</v>
      </c>
      <c r="G72" s="5">
        <f t="shared" si="11"/>
        <v>27.363084146857368</v>
      </c>
      <c r="H72" s="5">
        <f aca="true" t="shared" si="13" ref="H72:H81">D72/E72*100</f>
        <v>105.04908244710526</v>
      </c>
    </row>
    <row r="73" spans="1:8" ht="16.5" customHeight="1">
      <c r="A73" s="32" t="s">
        <v>62</v>
      </c>
      <c r="B73" s="25">
        <v>97000.4</v>
      </c>
      <c r="C73" s="25">
        <v>112709.2</v>
      </c>
      <c r="D73" s="25">
        <v>27980</v>
      </c>
      <c r="E73" s="25">
        <v>30214.4</v>
      </c>
      <c r="F73" s="21">
        <f t="shared" si="10"/>
        <v>28.84524187529124</v>
      </c>
      <c r="G73" s="5">
        <f t="shared" si="11"/>
        <v>24.824947741621802</v>
      </c>
      <c r="H73" s="5">
        <f t="shared" si="13"/>
        <v>92.60485066723152</v>
      </c>
    </row>
    <row r="74" spans="1:8" ht="17.25" customHeight="1">
      <c r="A74" s="32" t="s">
        <v>42</v>
      </c>
      <c r="B74" s="25">
        <v>8632.6</v>
      </c>
      <c r="C74" s="25">
        <v>8684.7</v>
      </c>
      <c r="D74" s="25">
        <v>4470.9</v>
      </c>
      <c r="E74" s="25">
        <v>3433.9</v>
      </c>
      <c r="F74" s="21">
        <f t="shared" si="10"/>
        <v>51.79088571229988</v>
      </c>
      <c r="G74" s="5">
        <f t="shared" si="11"/>
        <v>51.48018929842135</v>
      </c>
      <c r="H74" s="5">
        <f t="shared" si="13"/>
        <v>130.19889921080986</v>
      </c>
    </row>
    <row r="75" spans="1:8" ht="17.25" customHeight="1">
      <c r="A75" s="32" t="s">
        <v>63</v>
      </c>
      <c r="B75" s="25">
        <f>B72-B73-B74</f>
        <v>29579.70000000002</v>
      </c>
      <c r="C75" s="25">
        <f>C72-C73-C74</f>
        <v>33436.600000000006</v>
      </c>
      <c r="D75" s="25">
        <f>D72-D73-D74</f>
        <v>9915.500000000002</v>
      </c>
      <c r="E75" s="25">
        <f>E72-E73-E74</f>
        <v>6681.799999999997</v>
      </c>
      <c r="F75" s="21">
        <f t="shared" si="10"/>
        <v>33.52130008079864</v>
      </c>
      <c r="G75" s="5">
        <f t="shared" si="11"/>
        <v>29.65462995639509</v>
      </c>
      <c r="H75" s="5">
        <f t="shared" si="13"/>
        <v>148.3956418929032</v>
      </c>
    </row>
    <row r="76" spans="1:8" ht="27" customHeight="1">
      <c r="A76" s="31" t="s">
        <v>28</v>
      </c>
      <c r="B76" s="24">
        <f>B77+B81</f>
        <v>18759</v>
      </c>
      <c r="C76" s="24">
        <v>19071.4</v>
      </c>
      <c r="D76" s="24">
        <v>6573.7</v>
      </c>
      <c r="E76" s="24">
        <v>6511.6</v>
      </c>
      <c r="F76" s="21">
        <f t="shared" si="10"/>
        <v>35.042912735220426</v>
      </c>
      <c r="G76" s="5">
        <f t="shared" si="11"/>
        <v>34.46889059009826</v>
      </c>
      <c r="H76" s="5">
        <f t="shared" si="13"/>
        <v>100.95368265863995</v>
      </c>
    </row>
    <row r="77" spans="1:8" ht="23.25" customHeight="1">
      <c r="A77" s="36" t="s">
        <v>49</v>
      </c>
      <c r="B77" s="37">
        <v>18613.5</v>
      </c>
      <c r="C77" s="37">
        <v>18919</v>
      </c>
      <c r="D77" s="37">
        <v>6532.3</v>
      </c>
      <c r="E77" s="37">
        <v>6468.1</v>
      </c>
      <c r="F77" s="21">
        <f t="shared" si="10"/>
        <v>35.094420716146885</v>
      </c>
      <c r="G77" s="5">
        <f t="shared" si="11"/>
        <v>34.52772345261377</v>
      </c>
      <c r="H77" s="5">
        <f t="shared" si="13"/>
        <v>100.99256350396561</v>
      </c>
    </row>
    <row r="78" spans="1:8" ht="16.5" customHeight="1">
      <c r="A78" s="32" t="s">
        <v>95</v>
      </c>
      <c r="B78" s="25">
        <v>12902.2</v>
      </c>
      <c r="C78" s="25">
        <v>12902.2</v>
      </c>
      <c r="D78" s="25">
        <v>4635.5</v>
      </c>
      <c r="E78" s="25">
        <v>4981</v>
      </c>
      <c r="F78" s="21">
        <f t="shared" si="10"/>
        <v>35.927981274511325</v>
      </c>
      <c r="G78" s="5">
        <f t="shared" si="11"/>
        <v>35.927981274511325</v>
      </c>
      <c r="H78" s="5">
        <f t="shared" si="13"/>
        <v>93.06364183898815</v>
      </c>
    </row>
    <row r="79" spans="1:8" ht="16.5" customHeight="1">
      <c r="A79" s="32" t="s">
        <v>37</v>
      </c>
      <c r="B79" s="25">
        <v>1855.2</v>
      </c>
      <c r="C79" s="25">
        <v>1906.9</v>
      </c>
      <c r="D79" s="25">
        <v>967.4</v>
      </c>
      <c r="E79" s="25">
        <v>684.1</v>
      </c>
      <c r="F79" s="21">
        <f t="shared" si="10"/>
        <v>52.14532125916344</v>
      </c>
      <c r="G79" s="5">
        <f t="shared" si="11"/>
        <v>50.73155383082489</v>
      </c>
      <c r="H79" s="5">
        <f t="shared" si="13"/>
        <v>141.4120742581494</v>
      </c>
    </row>
    <row r="80" spans="1:8" ht="19.5" customHeight="1">
      <c r="A80" s="32" t="s">
        <v>44</v>
      </c>
      <c r="B80" s="25">
        <f>B77-B78-B79</f>
        <v>3856.0999999999995</v>
      </c>
      <c r="C80" s="25">
        <f>C77-C78-C79</f>
        <v>4109.9</v>
      </c>
      <c r="D80" s="25">
        <f>D77-D78-D79</f>
        <v>929.4000000000002</v>
      </c>
      <c r="E80" s="25">
        <f>E77-E78-E79</f>
        <v>803.0000000000003</v>
      </c>
      <c r="F80" s="21">
        <f t="shared" si="10"/>
        <v>24.102072041700172</v>
      </c>
      <c r="G80" s="5">
        <f t="shared" si="11"/>
        <v>22.613688897540094</v>
      </c>
      <c r="H80" s="5">
        <f t="shared" si="13"/>
        <v>115.74097135740968</v>
      </c>
    </row>
    <row r="81" spans="1:8" ht="25.5" customHeight="1">
      <c r="A81" s="32" t="s">
        <v>61</v>
      </c>
      <c r="B81" s="25">
        <v>145.5</v>
      </c>
      <c r="C81" s="25">
        <v>152.4</v>
      </c>
      <c r="D81" s="25">
        <v>41.4</v>
      </c>
      <c r="E81" s="25">
        <v>43.5</v>
      </c>
      <c r="F81" s="21">
        <f t="shared" si="10"/>
        <v>28.45360824742268</v>
      </c>
      <c r="G81" s="5">
        <f t="shared" si="11"/>
        <v>27.16535433070866</v>
      </c>
      <c r="H81" s="5">
        <f t="shared" si="13"/>
        <v>95.17241379310344</v>
      </c>
    </row>
    <row r="82" spans="1:8" ht="19.5" customHeight="1">
      <c r="A82" s="31" t="s">
        <v>17</v>
      </c>
      <c r="B82" s="24">
        <f>B83+B87+B88</f>
        <v>24861.9</v>
      </c>
      <c r="C82" s="24">
        <v>24698.5</v>
      </c>
      <c r="D82" s="24">
        <v>8159.5</v>
      </c>
      <c r="E82" s="24">
        <v>11475.7</v>
      </c>
      <c r="F82" s="21">
        <f t="shared" si="10"/>
        <v>32.81929377883428</v>
      </c>
      <c r="G82" s="5">
        <f t="shared" si="11"/>
        <v>33.036419215741844</v>
      </c>
      <c r="H82" s="5">
        <f aca="true" t="shared" si="14" ref="H82:H93">D82/E82*100</f>
        <v>71.1024164103279</v>
      </c>
    </row>
    <row r="83" spans="1:8" ht="19.5" customHeight="1">
      <c r="A83" s="36" t="s">
        <v>56</v>
      </c>
      <c r="B83" s="25">
        <v>24581.4</v>
      </c>
      <c r="C83" s="25">
        <f>C82-C87-C88</f>
        <v>24417.5</v>
      </c>
      <c r="D83" s="25">
        <f>D82-D87-D88</f>
        <v>8055</v>
      </c>
      <c r="E83" s="25">
        <v>11432.5</v>
      </c>
      <c r="F83" s="21">
        <f t="shared" si="10"/>
        <v>32.76867875710903</v>
      </c>
      <c r="G83" s="5">
        <f t="shared" si="11"/>
        <v>32.98863520016382</v>
      </c>
      <c r="H83" s="5">
        <f t="shared" si="14"/>
        <v>70.45703039580144</v>
      </c>
    </row>
    <row r="84" spans="1:8" ht="18" customHeight="1">
      <c r="A84" s="32" t="s">
        <v>57</v>
      </c>
      <c r="B84" s="25">
        <v>11065.1</v>
      </c>
      <c r="C84" s="25">
        <v>10901.2</v>
      </c>
      <c r="D84" s="25">
        <v>2822.4</v>
      </c>
      <c r="E84" s="25">
        <v>5642.8</v>
      </c>
      <c r="F84" s="21">
        <f t="shared" si="10"/>
        <v>25.50722542046615</v>
      </c>
      <c r="G84" s="5">
        <f t="shared" si="11"/>
        <v>25.89072762631637</v>
      </c>
      <c r="H84" s="5">
        <f t="shared" si="14"/>
        <v>50.01772169844758</v>
      </c>
    </row>
    <row r="85" spans="1:8" ht="17.25" customHeight="1">
      <c r="A85" s="32" t="s">
        <v>58</v>
      </c>
      <c r="B85" s="25">
        <v>3968.3</v>
      </c>
      <c r="C85" s="25">
        <v>3968.3</v>
      </c>
      <c r="D85" s="25">
        <v>2233.2</v>
      </c>
      <c r="E85" s="25">
        <v>236.2</v>
      </c>
      <c r="F85" s="21">
        <f t="shared" si="10"/>
        <v>56.27598719854849</v>
      </c>
      <c r="G85" s="5">
        <f t="shared" si="11"/>
        <v>56.27598719854849</v>
      </c>
      <c r="H85" s="5">
        <f t="shared" si="14"/>
        <v>945.4699407281964</v>
      </c>
    </row>
    <row r="86" spans="1:8" ht="15" customHeight="1">
      <c r="A86" s="32" t="s">
        <v>59</v>
      </c>
      <c r="B86" s="25">
        <f>B83-B84-B85</f>
        <v>9548</v>
      </c>
      <c r="C86" s="25">
        <f>C83-C84-C85</f>
        <v>9548</v>
      </c>
      <c r="D86" s="25">
        <f>D83-D84-D85</f>
        <v>2999.4000000000005</v>
      </c>
      <c r="E86" s="25">
        <f>E83-E84-E85</f>
        <v>5553.5</v>
      </c>
      <c r="F86" s="21">
        <f t="shared" si="10"/>
        <v>31.413908671973196</v>
      </c>
      <c r="G86" s="5">
        <f t="shared" si="11"/>
        <v>31.413908671973196</v>
      </c>
      <c r="H86" s="5">
        <f t="shared" si="14"/>
        <v>54.00918339785722</v>
      </c>
    </row>
    <row r="87" spans="1:8" ht="19.5" customHeight="1">
      <c r="A87" s="40" t="s">
        <v>60</v>
      </c>
      <c r="B87" s="25">
        <v>230.5</v>
      </c>
      <c r="C87" s="25">
        <v>231</v>
      </c>
      <c r="D87" s="25">
        <v>104.5</v>
      </c>
      <c r="E87" s="25">
        <v>43.2</v>
      </c>
      <c r="F87" s="21">
        <f t="shared" si="10"/>
        <v>45.33622559652928</v>
      </c>
      <c r="G87" s="5">
        <f t="shared" si="11"/>
        <v>45.23809523809524</v>
      </c>
      <c r="H87" s="5">
        <f t="shared" si="14"/>
        <v>241.89814814814815</v>
      </c>
    </row>
    <row r="88" spans="1:8" ht="24.75" customHeight="1">
      <c r="A88" s="58" t="s">
        <v>80</v>
      </c>
      <c r="B88" s="25">
        <v>50</v>
      </c>
      <c r="C88" s="25">
        <v>50</v>
      </c>
      <c r="D88" s="25"/>
      <c r="E88" s="25"/>
      <c r="F88" s="21">
        <f t="shared" si="10"/>
        <v>0</v>
      </c>
      <c r="G88" s="5">
        <f t="shared" si="11"/>
        <v>0</v>
      </c>
      <c r="H88" s="5"/>
    </row>
    <row r="89" spans="1:8" ht="18.75" customHeight="1">
      <c r="A89" s="31" t="s">
        <v>18</v>
      </c>
      <c r="B89" s="24">
        <f>B90+B91+B92</f>
        <v>6708.9</v>
      </c>
      <c r="C89" s="24">
        <f>C90+C91+C92</f>
        <v>9544.3</v>
      </c>
      <c r="D89" s="24">
        <f>D90+D91+D92</f>
        <v>226.29999999999998</v>
      </c>
      <c r="E89" s="24">
        <f>E90+E91+E92</f>
        <v>209.8</v>
      </c>
      <c r="F89" s="21">
        <f t="shared" si="10"/>
        <v>3.373131213760825</v>
      </c>
      <c r="G89" s="5">
        <f t="shared" si="11"/>
        <v>2.371048688746163</v>
      </c>
      <c r="H89" s="5">
        <f t="shared" si="14"/>
        <v>107.86463298379407</v>
      </c>
    </row>
    <row r="90" spans="1:8" ht="16.5" customHeight="1">
      <c r="A90" s="32" t="s">
        <v>92</v>
      </c>
      <c r="B90" s="25">
        <v>178.9</v>
      </c>
      <c r="C90" s="25">
        <v>178.9</v>
      </c>
      <c r="D90" s="25">
        <v>48.6</v>
      </c>
      <c r="E90" s="25">
        <v>71.9</v>
      </c>
      <c r="F90" s="21">
        <f t="shared" si="10"/>
        <v>27.166014533258803</v>
      </c>
      <c r="G90" s="5">
        <f t="shared" si="11"/>
        <v>27.166014533258803</v>
      </c>
      <c r="H90" s="5">
        <f t="shared" si="14"/>
        <v>67.59388038942976</v>
      </c>
    </row>
    <row r="91" spans="1:8" ht="19.5" customHeight="1">
      <c r="A91" s="32" t="s">
        <v>93</v>
      </c>
      <c r="B91" s="25">
        <v>5463.4</v>
      </c>
      <c r="C91" s="25">
        <v>8298.8</v>
      </c>
      <c r="D91" s="25"/>
      <c r="E91" s="25"/>
      <c r="F91" s="21">
        <f t="shared" si="10"/>
        <v>0</v>
      </c>
      <c r="G91" s="5">
        <f t="shared" si="11"/>
        <v>0</v>
      </c>
      <c r="H91" s="5"/>
    </row>
    <row r="92" spans="1:8" ht="19.5" customHeight="1">
      <c r="A92" s="36" t="s">
        <v>94</v>
      </c>
      <c r="B92" s="25">
        <v>1066.6</v>
      </c>
      <c r="C92" s="25">
        <v>1066.6</v>
      </c>
      <c r="D92" s="25">
        <v>177.7</v>
      </c>
      <c r="E92" s="25">
        <v>137.9</v>
      </c>
      <c r="F92" s="21">
        <f t="shared" si="10"/>
        <v>16.66041627601725</v>
      </c>
      <c r="G92" s="5">
        <f t="shared" si="11"/>
        <v>16.66041627601725</v>
      </c>
      <c r="H92" s="5">
        <f t="shared" si="14"/>
        <v>128.8614938361131</v>
      </c>
    </row>
    <row r="93" spans="1:8" ht="19.5" customHeight="1">
      <c r="A93" s="33" t="s">
        <v>66</v>
      </c>
      <c r="B93" s="38">
        <v>22099.1</v>
      </c>
      <c r="C93" s="38">
        <v>22099.1</v>
      </c>
      <c r="D93" s="49">
        <v>7366.4</v>
      </c>
      <c r="E93" s="49"/>
      <c r="F93" s="21">
        <f t="shared" si="10"/>
        <v>33.333484169038556</v>
      </c>
      <c r="G93" s="5">
        <f t="shared" si="11"/>
        <v>33.333484169038556</v>
      </c>
      <c r="H93" s="5"/>
    </row>
    <row r="94" spans="1:8" ht="15.75" customHeight="1">
      <c r="A94" s="34" t="s">
        <v>19</v>
      </c>
      <c r="B94" s="27">
        <f>B55+B59+B60+B61+B66+B71+B72+B76+B82+B89+B93</f>
        <v>265979.1</v>
      </c>
      <c r="C94" s="27">
        <f>C55+C59+C60+C61+C66+C71+C72+C76+C82+C89+C93</f>
        <v>293516.39999999997</v>
      </c>
      <c r="D94" s="27">
        <f>D55+D59+D60+D61+D66+D71+D72+D76+D82+D89+D93</f>
        <v>78658.8</v>
      </c>
      <c r="E94" s="27">
        <f>E55+E59+E60+E61+E66+E71+E72+E76+E82+E89+E93</f>
        <v>74789.3</v>
      </c>
      <c r="F94" s="21">
        <f>D94/B94*100</f>
        <v>29.573301060120894</v>
      </c>
      <c r="G94" s="5">
        <f>D94/C94*100</f>
        <v>26.798775128067803</v>
      </c>
      <c r="H94" s="5">
        <f>D94/E94*100</f>
        <v>105.1738684544447</v>
      </c>
    </row>
    <row r="95" spans="1:8" ht="24.75" customHeight="1">
      <c r="A95" s="35" t="s">
        <v>21</v>
      </c>
      <c r="B95" s="22">
        <f>B52-B94</f>
        <v>-500</v>
      </c>
      <c r="C95" s="22">
        <f>C52-C94</f>
        <v>-5738.199999999953</v>
      </c>
      <c r="D95" s="22">
        <f>D52-D94</f>
        <v>5456.5</v>
      </c>
      <c r="E95" s="22">
        <f>E52-E94</f>
        <v>14069.300000000003</v>
      </c>
      <c r="F95" s="28"/>
      <c r="G95" s="5"/>
      <c r="H95" s="5"/>
    </row>
    <row r="96" spans="1:6" ht="12.75">
      <c r="A96" s="1"/>
      <c r="B96" s="1"/>
      <c r="C96" s="1"/>
      <c r="D96" s="1"/>
      <c r="E96" s="1"/>
      <c r="F96" s="1"/>
    </row>
    <row r="97" spans="1:6" ht="9" customHeight="1">
      <c r="A97" s="1"/>
      <c r="B97" s="1"/>
      <c r="C97" s="1"/>
      <c r="D97" s="1"/>
      <c r="E97" s="1"/>
      <c r="F97" s="1"/>
    </row>
    <row r="98" spans="1:6" ht="12.75">
      <c r="A98" t="s">
        <v>47</v>
      </c>
      <c r="D98" s="54" t="s">
        <v>48</v>
      </c>
      <c r="E98" s="54"/>
      <c r="F98" s="54"/>
    </row>
    <row r="100" spans="1:6" ht="12.75">
      <c r="A100" s="39"/>
      <c r="D100" s="56"/>
      <c r="E100" s="56"/>
      <c r="F100" s="56"/>
    </row>
    <row r="101" ht="12.75">
      <c r="A101" s="39"/>
    </row>
  </sheetData>
  <mergeCells count="4">
    <mergeCell ref="D98:F98"/>
    <mergeCell ref="A1:H1"/>
    <mergeCell ref="D100:F100"/>
    <mergeCell ref="G2:H2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2010-05-11T07:01:11Z</cp:lastPrinted>
  <dcterms:created xsi:type="dcterms:W3CDTF">2006-03-13T07:15:44Z</dcterms:created>
  <dcterms:modified xsi:type="dcterms:W3CDTF">2010-05-11T07:04:26Z</dcterms:modified>
  <cp:category/>
  <cp:version/>
  <cp:contentType/>
  <cp:contentStatus/>
</cp:coreProperties>
</file>