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ноября  " sheetId="1" r:id="rId1"/>
  </sheets>
  <definedNames/>
  <calcPr fullCalcOnLoad="1"/>
</workbook>
</file>

<file path=xl/sharedStrings.xml><?xml version="1.0" encoding="utf-8"?>
<sst xmlns="http://schemas.openxmlformats.org/spreadsheetml/2006/main" count="104" uniqueCount="102">
  <si>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</si>
  <si>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</si>
  <si>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</si>
  <si>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</si>
  <si>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</si>
  <si>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</si>
  <si>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</si>
  <si>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</si>
  <si>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</si>
  <si>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</si>
  <si>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</si>
  <si>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</si>
  <si>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</si>
  <si>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</si>
  <si>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</si>
  <si>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</si>
  <si>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</si>
  <si>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</si>
  <si>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</si>
  <si>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</si>
  <si>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</si>
  <si>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</si>
  <si>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</si>
  <si>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</si>
  <si>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</si>
  <si>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</si>
  <si>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</si>
  <si>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</si>
  <si>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</si>
  <si>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</si>
  <si>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</si>
  <si>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</si>
  <si>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</si>
  <si>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</si>
  <si>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</si>
  <si>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</si>
  <si>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</si>
  <si>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</si>
  <si>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</si>
  <si>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</si>
  <si>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</si>
  <si>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</si>
  <si>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</si>
  <si>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</si>
  <si>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</si>
  <si>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 xml:space="preserve">  - Субс.молодым семьям (прог."Жилище")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</si>
  <si>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</si>
  <si>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</si>
  <si>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</si>
  <si>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</si>
  <si>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</si>
  <si>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</si>
  <si>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</si>
  <si>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</si>
  <si>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</si>
  <si>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</si>
  <si>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</si>
  <si>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</si>
  <si>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</si>
  <si>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</si>
  <si>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</si>
  <si>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</si>
  <si>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</si>
  <si>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</si>
  <si>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</si>
  <si>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</si>
  <si>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</si>
  <si>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</si>
  <si>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</si>
  <si>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</si>
  <si>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</si>
  <si>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</si>
  <si>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</si>
  <si>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</si>
  <si>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</si>
  <si>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</si>
  <si>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</si>
  <si>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</si>
  <si>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</si>
  <si>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</si>
  <si>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</si>
  <si>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</si>
  <si>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</si>
  <si>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</si>
  <si>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</si>
  <si>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</si>
  <si>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</si>
  <si>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</si>
  <si>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</si>
  <si>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</si>
  <si>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</si>
  <si>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</si>
  <si>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</si>
  <si>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</si>
  <si>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</si>
  <si>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 xml:space="preserve">Утверж. план на 2010г </t>
  </si>
  <si>
    <t>Уточ.     план на 2010 г</t>
  </si>
  <si>
    <t xml:space="preserve">% исп. 2010 к 2009 г. </t>
  </si>
  <si>
    <t>0300</t>
  </si>
  <si>
    <t>АНАЛИЗ ИСПОЛНЕНИЯ БЮДЖЕТА  ШЕРАУТСКОГО  ПОСЕЛЕНИЯ НА 01.11.2010 г.</t>
  </si>
  <si>
    <t>Исполнено на 01.11.10</t>
  </si>
  <si>
    <t>Исполнено на 01.11.09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</si>
</sst>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27">
      <selection activeCell="E57" sqref="E57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4" t="s">
        <v>99</v>
      </c>
      <c r="B1" s="44"/>
      <c r="C1" s="44"/>
      <c r="D1" s="44"/>
      <c r="E1" s="44"/>
      <c r="F1" s="44"/>
      <c r="G1" s="44"/>
      <c r="H1" s="44"/>
      <c r="I1" s="44"/>
    </row>
    <row r="2" spans="7:8" ht="12" customHeight="1">
      <c r="G2" s="46" t="s">
        <v>24</v>
      </c>
      <c r="H2" s="46"/>
    </row>
    <row r="3" spans="1:9" ht="48">
      <c r="A3" s="31" t="s">
        <v>0</v>
      </c>
      <c r="B3" s="9" t="s">
        <v>25</v>
      </c>
      <c r="C3" s="10" t="s">
        <v>95</v>
      </c>
      <c r="D3" s="10" t="s">
        <v>96</v>
      </c>
      <c r="E3" s="10" t="s">
        <v>100</v>
      </c>
      <c r="F3" s="10" t="s">
        <v>101</v>
      </c>
      <c r="G3" s="10" t="s">
        <v>67</v>
      </c>
      <c r="H3" s="10" t="s">
        <v>48</v>
      </c>
      <c r="I3" s="10" t="s">
        <v>97</v>
      </c>
    </row>
    <row r="4" spans="1:9" ht="16.5" customHeight="1">
      <c r="A4" s="11" t="s">
        <v>1</v>
      </c>
      <c r="B4" s="12"/>
      <c r="C4" s="1">
        <f>C5+C17</f>
        <v>670.8</v>
      </c>
      <c r="D4" s="1">
        <f>D5+D17</f>
        <v>584.8</v>
      </c>
      <c r="E4" s="1">
        <f>E5+E17</f>
        <v>544.5</v>
      </c>
      <c r="F4" s="1">
        <f>F5+F17</f>
        <v>859.7</v>
      </c>
      <c r="G4" s="1">
        <f aca="true" t="shared" si="0" ref="G4:G14">E4/C4*100</f>
        <v>81.17173524150269</v>
      </c>
      <c r="H4" s="2">
        <f>E4/D4*100</f>
        <v>93.10875512995896</v>
      </c>
      <c r="I4" s="28">
        <f aca="true" t="shared" si="1" ref="I4:I14">E4/F4*100</f>
        <v>63.33604745841572</v>
      </c>
    </row>
    <row r="5" spans="1:9" ht="12.75">
      <c r="A5" s="32" t="s">
        <v>18</v>
      </c>
      <c r="B5" s="12"/>
      <c r="C5" s="1">
        <f>C6+C8+C10</f>
        <v>646</v>
      </c>
      <c r="D5" s="1">
        <f>D6+D8+D10+D15+D16</f>
        <v>568</v>
      </c>
      <c r="E5" s="1">
        <f>E6+E8+E10+E15+E16</f>
        <v>524</v>
      </c>
      <c r="F5" s="1">
        <f>F6+F8+F10</f>
        <v>843.8000000000001</v>
      </c>
      <c r="G5" s="1">
        <f t="shared" si="0"/>
        <v>81.11455108359134</v>
      </c>
      <c r="H5" s="2">
        <f>E5/D5*100</f>
        <v>92.25352112676056</v>
      </c>
      <c r="I5" s="28">
        <f t="shared" si="1"/>
        <v>62.100023702299126</v>
      </c>
    </row>
    <row r="6" spans="1:9" ht="12.75">
      <c r="A6" s="33" t="s">
        <v>71</v>
      </c>
      <c r="B6" s="13" t="s">
        <v>26</v>
      </c>
      <c r="C6" s="3">
        <f>C7</f>
        <v>220</v>
      </c>
      <c r="D6" s="3">
        <f>D7</f>
        <v>220</v>
      </c>
      <c r="E6" s="3">
        <f>E7</f>
        <v>183.7</v>
      </c>
      <c r="F6" s="3">
        <f>F7</f>
        <v>275.6</v>
      </c>
      <c r="G6" s="1">
        <f t="shared" si="0"/>
        <v>83.5</v>
      </c>
      <c r="H6" s="2">
        <f>E6/D6*100</f>
        <v>83.5</v>
      </c>
      <c r="I6" s="28">
        <f t="shared" si="1"/>
        <v>66.65457184325108</v>
      </c>
    </row>
    <row r="7" spans="1:9" ht="12.75">
      <c r="A7" s="34" t="s">
        <v>2</v>
      </c>
      <c r="B7" s="9" t="s">
        <v>61</v>
      </c>
      <c r="C7" s="4">
        <v>220</v>
      </c>
      <c r="D7" s="4">
        <v>220</v>
      </c>
      <c r="E7" s="4">
        <v>183.7</v>
      </c>
      <c r="F7" s="4">
        <v>275.6</v>
      </c>
      <c r="G7" s="1">
        <f t="shared" si="0"/>
        <v>83.5</v>
      </c>
      <c r="H7" s="2">
        <f>E7/D7*100</f>
        <v>83.5</v>
      </c>
      <c r="I7" s="28">
        <f t="shared" si="1"/>
        <v>66.65457184325108</v>
      </c>
    </row>
    <row r="8" spans="1:9" ht="12.75">
      <c r="A8" s="33" t="s">
        <v>3</v>
      </c>
      <c r="B8" s="13" t="s">
        <v>27</v>
      </c>
      <c r="C8" s="3">
        <f>C9</f>
        <v>86</v>
      </c>
      <c r="D8" s="3">
        <f>D9</f>
        <v>0</v>
      </c>
      <c r="E8" s="3">
        <f>E9</f>
        <v>0.3</v>
      </c>
      <c r="F8" s="3">
        <f>F9</f>
        <v>150</v>
      </c>
      <c r="G8" s="1">
        <f t="shared" si="0"/>
        <v>0.3488372093023256</v>
      </c>
      <c r="H8" s="2"/>
      <c r="I8" s="28">
        <f t="shared" si="1"/>
        <v>0.2</v>
      </c>
    </row>
    <row r="9" spans="1:9" ht="14.25" customHeight="1">
      <c r="A9" s="35" t="s">
        <v>4</v>
      </c>
      <c r="B9" s="10" t="s">
        <v>62</v>
      </c>
      <c r="C9" s="4">
        <v>86</v>
      </c>
      <c r="D9" s="4">
        <v>0</v>
      </c>
      <c r="E9" s="4">
        <v>0.3</v>
      </c>
      <c r="F9" s="4">
        <v>150</v>
      </c>
      <c r="G9" s="1">
        <f t="shared" si="0"/>
        <v>0.3488372093023256</v>
      </c>
      <c r="H9" s="2"/>
      <c r="I9" s="28">
        <f t="shared" si="1"/>
        <v>0.2</v>
      </c>
    </row>
    <row r="10" spans="1:9" ht="15.75" customHeight="1">
      <c r="A10" s="36" t="s">
        <v>5</v>
      </c>
      <c r="B10" s="14" t="s">
        <v>28</v>
      </c>
      <c r="C10" s="3">
        <f>C11+C12</f>
        <v>340</v>
      </c>
      <c r="D10" s="3">
        <f>D11+D12</f>
        <v>340</v>
      </c>
      <c r="E10" s="3">
        <f>E11+E12</f>
        <v>330.6</v>
      </c>
      <c r="F10" s="3">
        <f>F11+F12</f>
        <v>418.20000000000005</v>
      </c>
      <c r="G10" s="1">
        <f t="shared" si="0"/>
        <v>97.23529411764706</v>
      </c>
      <c r="H10" s="2">
        <f aca="true" t="shared" si="2" ref="H10:H25">E10/D10*100</f>
        <v>97.23529411764706</v>
      </c>
      <c r="I10" s="28">
        <f t="shared" si="1"/>
        <v>79.05308464849354</v>
      </c>
    </row>
    <row r="11" spans="1:9" ht="12.75" customHeight="1">
      <c r="A11" s="35" t="s">
        <v>6</v>
      </c>
      <c r="B11" s="10" t="s">
        <v>29</v>
      </c>
      <c r="C11" s="4">
        <v>40</v>
      </c>
      <c r="D11" s="4">
        <v>40</v>
      </c>
      <c r="E11" s="4">
        <v>34.8</v>
      </c>
      <c r="F11" s="4">
        <v>35.3</v>
      </c>
      <c r="G11" s="1">
        <f t="shared" si="0"/>
        <v>86.99999999999999</v>
      </c>
      <c r="H11" s="2">
        <f t="shared" si="2"/>
        <v>86.99999999999999</v>
      </c>
      <c r="I11" s="28">
        <f t="shared" si="1"/>
        <v>98.58356940509914</v>
      </c>
    </row>
    <row r="12" spans="1:9" ht="12.75" customHeight="1">
      <c r="A12" s="36" t="s">
        <v>21</v>
      </c>
      <c r="B12" s="14" t="s">
        <v>30</v>
      </c>
      <c r="C12" s="21">
        <f>C13+C14</f>
        <v>300</v>
      </c>
      <c r="D12" s="21">
        <f>D13+D14</f>
        <v>300</v>
      </c>
      <c r="E12" s="21">
        <f>E13+E14</f>
        <v>295.8</v>
      </c>
      <c r="F12" s="21">
        <f>F13+F14</f>
        <v>382.90000000000003</v>
      </c>
      <c r="G12" s="1">
        <f t="shared" si="0"/>
        <v>98.6</v>
      </c>
      <c r="H12" s="2">
        <f t="shared" si="2"/>
        <v>98.6</v>
      </c>
      <c r="I12" s="28">
        <f t="shared" si="1"/>
        <v>77.25254635675111</v>
      </c>
    </row>
    <row r="13" spans="1:9" ht="16.5" customHeight="1">
      <c r="A13" s="35" t="s">
        <v>7</v>
      </c>
      <c r="B13" s="10" t="s">
        <v>31</v>
      </c>
      <c r="C13" s="4">
        <v>298</v>
      </c>
      <c r="D13" s="4">
        <v>298</v>
      </c>
      <c r="E13" s="4">
        <v>293.6</v>
      </c>
      <c r="F13" s="4">
        <v>380.8</v>
      </c>
      <c r="G13" s="1">
        <f t="shared" si="0"/>
        <v>98.52348993288591</v>
      </c>
      <c r="H13" s="2">
        <f t="shared" si="2"/>
        <v>98.52348993288591</v>
      </c>
      <c r="I13" s="28">
        <f t="shared" si="1"/>
        <v>77.10084033613445</v>
      </c>
    </row>
    <row r="14" spans="1:9" ht="13.5" customHeight="1">
      <c r="A14" s="35" t="s">
        <v>8</v>
      </c>
      <c r="B14" s="10" t="s">
        <v>32</v>
      </c>
      <c r="C14" s="4">
        <v>2</v>
      </c>
      <c r="D14" s="4">
        <v>2</v>
      </c>
      <c r="E14" s="4">
        <v>2.2</v>
      </c>
      <c r="F14" s="22">
        <v>2.1</v>
      </c>
      <c r="G14" s="1">
        <f t="shared" si="0"/>
        <v>110.00000000000001</v>
      </c>
      <c r="H14" s="2">
        <f t="shared" si="2"/>
        <v>110.00000000000001</v>
      </c>
      <c r="I14" s="28">
        <f t="shared" si="1"/>
        <v>104.76190476190477</v>
      </c>
    </row>
    <row r="15" spans="1:9" ht="12.75" customHeight="1">
      <c r="A15" s="35" t="s">
        <v>90</v>
      </c>
      <c r="B15" s="10" t="s">
        <v>91</v>
      </c>
      <c r="C15" s="4"/>
      <c r="D15" s="4">
        <v>8</v>
      </c>
      <c r="E15" s="4">
        <v>9.4</v>
      </c>
      <c r="F15" s="22"/>
      <c r="G15" s="1"/>
      <c r="H15" s="2">
        <f t="shared" si="2"/>
        <v>117.5</v>
      </c>
      <c r="I15" s="28"/>
    </row>
    <row r="16" spans="1:9" ht="0.75" customHeight="1" hidden="1">
      <c r="A16" s="43" t="s">
        <v>92</v>
      </c>
      <c r="B16" s="10" t="s">
        <v>93</v>
      </c>
      <c r="C16" s="4"/>
      <c r="D16" s="4">
        <v>0</v>
      </c>
      <c r="E16" s="4">
        <v>0</v>
      </c>
      <c r="F16" s="22"/>
      <c r="G16" s="1"/>
      <c r="H16" s="2" t="e">
        <f t="shared" si="2"/>
        <v>#DIV/0!</v>
      </c>
      <c r="I16" s="28"/>
    </row>
    <row r="17" spans="1:9" ht="12.75">
      <c r="A17" s="37" t="s">
        <v>19</v>
      </c>
      <c r="B17" s="15"/>
      <c r="C17" s="1">
        <f>C18+C22</f>
        <v>24.8</v>
      </c>
      <c r="D17" s="1">
        <f>D18+D22</f>
        <v>16.8</v>
      </c>
      <c r="E17" s="1">
        <f>E18+E22</f>
        <v>20.5</v>
      </c>
      <c r="F17" s="1">
        <f>F18+F22</f>
        <v>15.899999999999999</v>
      </c>
      <c r="G17" s="1">
        <f>E17/C17*100</f>
        <v>82.66129032258064</v>
      </c>
      <c r="H17" s="2">
        <f t="shared" si="2"/>
        <v>122.02380952380952</v>
      </c>
      <c r="I17" s="28">
        <f aca="true" t="shared" si="3" ref="I17:I25">E17/F17*100</f>
        <v>128.93081761006292</v>
      </c>
    </row>
    <row r="18" spans="1:9" ht="42">
      <c r="A18" s="36" t="s">
        <v>9</v>
      </c>
      <c r="B18" s="14" t="s">
        <v>33</v>
      </c>
      <c r="C18" s="3">
        <f>C19+C20</f>
        <v>24.8</v>
      </c>
      <c r="D18" s="3">
        <f>D19+D20</f>
        <v>16.3</v>
      </c>
      <c r="E18" s="3">
        <f>E19+E20</f>
        <v>19.9</v>
      </c>
      <c r="F18" s="3">
        <f>F19+F20</f>
        <v>14.899999999999999</v>
      </c>
      <c r="G18" s="1">
        <f>E18/C18*100</f>
        <v>80.24193548387096</v>
      </c>
      <c r="H18" s="2">
        <f t="shared" si="2"/>
        <v>122.08588957055213</v>
      </c>
      <c r="I18" s="28">
        <f t="shared" si="3"/>
        <v>133.55704697986576</v>
      </c>
    </row>
    <row r="19" spans="1:9" ht="45">
      <c r="A19" s="35" t="s">
        <v>64</v>
      </c>
      <c r="B19" s="10" t="s">
        <v>69</v>
      </c>
      <c r="C19" s="4">
        <v>18</v>
      </c>
      <c r="D19" s="4">
        <v>7.3</v>
      </c>
      <c r="E19" s="4">
        <v>4.8</v>
      </c>
      <c r="F19" s="4">
        <v>9.2</v>
      </c>
      <c r="G19" s="1">
        <f>E19/C19*100</f>
        <v>26.666666666666668</v>
      </c>
      <c r="H19" s="2">
        <f t="shared" si="2"/>
        <v>65.75342465753424</v>
      </c>
      <c r="I19" s="28">
        <f t="shared" si="3"/>
        <v>52.17391304347826</v>
      </c>
    </row>
    <row r="20" spans="1:9" ht="34.5" customHeight="1">
      <c r="A20" s="35" t="s">
        <v>65</v>
      </c>
      <c r="B20" s="10" t="s">
        <v>66</v>
      </c>
      <c r="C20" s="4">
        <v>6.8</v>
      </c>
      <c r="D20" s="4">
        <v>9</v>
      </c>
      <c r="E20" s="4">
        <v>15.1</v>
      </c>
      <c r="F20" s="4">
        <v>5.7</v>
      </c>
      <c r="G20" s="1">
        <f>E20/C20*100</f>
        <v>222.05882352941177</v>
      </c>
      <c r="H20" s="2">
        <f t="shared" si="2"/>
        <v>167.77777777777777</v>
      </c>
      <c r="I20" s="28">
        <f t="shared" si="3"/>
        <v>264.91228070175436</v>
      </c>
    </row>
    <row r="21" spans="1:9" ht="12.75" hidden="1">
      <c r="A21" s="35" t="s">
        <v>68</v>
      </c>
      <c r="B21" s="10"/>
      <c r="C21" s="4"/>
      <c r="D21" s="4"/>
      <c r="E21" s="4"/>
      <c r="F21" s="4"/>
      <c r="G21" s="1" t="e">
        <f>E21/C21*100</f>
        <v>#DIV/0!</v>
      </c>
      <c r="H21" s="2" t="e">
        <f t="shared" si="2"/>
        <v>#DIV/0!</v>
      </c>
      <c r="I21" s="28" t="e">
        <f t="shared" si="3"/>
        <v>#DIV/0!</v>
      </c>
    </row>
    <row r="22" spans="1:9" ht="24">
      <c r="A22" s="35" t="s">
        <v>78</v>
      </c>
      <c r="B22" s="10" t="s">
        <v>79</v>
      </c>
      <c r="C22" s="4"/>
      <c r="D22" s="4">
        <v>0.5</v>
      </c>
      <c r="E22" s="4">
        <v>0.6</v>
      </c>
      <c r="F22" s="4">
        <v>1</v>
      </c>
      <c r="G22" s="1"/>
      <c r="H22" s="2">
        <f t="shared" si="2"/>
        <v>120</v>
      </c>
      <c r="I22" s="28">
        <f t="shared" si="3"/>
        <v>60</v>
      </c>
    </row>
    <row r="23" spans="1:9" ht="15" customHeight="1">
      <c r="A23" s="36" t="s">
        <v>10</v>
      </c>
      <c r="B23" s="14" t="s">
        <v>34</v>
      </c>
      <c r="C23" s="3">
        <f>C24+C25+C26+C29+C30+C28+C31</f>
        <v>2180.9</v>
      </c>
      <c r="D23" s="3">
        <f>D24+D25+D26+D29+D30+D28+D31+D27</f>
        <v>2990.5</v>
      </c>
      <c r="E23" s="3">
        <f>E24+E25+E26+E29+E30+E28+E31+E27</f>
        <v>2551.2</v>
      </c>
      <c r="F23" s="3">
        <f>F24+F25+F26+F29+F30+F31+F27</f>
        <v>2411.8</v>
      </c>
      <c r="G23" s="1">
        <f>E23/C23*100</f>
        <v>116.9792287587693</v>
      </c>
      <c r="H23" s="2">
        <f t="shared" si="2"/>
        <v>85.31014880454772</v>
      </c>
      <c r="I23" s="28">
        <f t="shared" si="3"/>
        <v>105.77991541587195</v>
      </c>
    </row>
    <row r="24" spans="1:9" ht="23.25" customHeight="1">
      <c r="A24" s="35" t="s">
        <v>47</v>
      </c>
      <c r="B24" s="10" t="s">
        <v>35</v>
      </c>
      <c r="C24" s="4">
        <v>1734.8</v>
      </c>
      <c r="D24" s="4">
        <v>1734.8</v>
      </c>
      <c r="E24" s="4">
        <v>1345.8</v>
      </c>
      <c r="F24" s="4">
        <v>1603</v>
      </c>
      <c r="G24" s="1">
        <f>E24/C24*100</f>
        <v>77.57666589808623</v>
      </c>
      <c r="H24" s="2">
        <f t="shared" si="2"/>
        <v>77.57666589808623</v>
      </c>
      <c r="I24" s="28">
        <f t="shared" si="3"/>
        <v>83.95508421709295</v>
      </c>
    </row>
    <row r="25" spans="1:9" ht="25.5" customHeight="1">
      <c r="A25" s="35" t="s">
        <v>84</v>
      </c>
      <c r="B25" s="10" t="s">
        <v>63</v>
      </c>
      <c r="C25" s="4">
        <v>113.7</v>
      </c>
      <c r="D25" s="4">
        <v>113.7</v>
      </c>
      <c r="E25" s="4">
        <v>94.8</v>
      </c>
      <c r="F25" s="4">
        <v>83.9</v>
      </c>
      <c r="G25" s="1">
        <f>E25/C25*100</f>
        <v>83.37730870712402</v>
      </c>
      <c r="H25" s="2">
        <f t="shared" si="2"/>
        <v>83.37730870712402</v>
      </c>
      <c r="I25" s="28">
        <f t="shared" si="3"/>
        <v>112.99165673420737</v>
      </c>
    </row>
    <row r="26" spans="1:9" ht="25.5" customHeight="1">
      <c r="A26" s="35" t="s">
        <v>72</v>
      </c>
      <c r="B26" s="10" t="s">
        <v>73</v>
      </c>
      <c r="C26" s="4">
        <v>223.8</v>
      </c>
      <c r="D26" s="4">
        <v>0</v>
      </c>
      <c r="E26" s="4"/>
      <c r="F26" s="4">
        <v>0</v>
      </c>
      <c r="G26" s="1">
        <f>E26/C26*100</f>
        <v>0</v>
      </c>
      <c r="H26" s="2"/>
      <c r="I26" s="28"/>
    </row>
    <row r="27" spans="1:9" ht="31.5" customHeight="1">
      <c r="A27" s="42" t="s">
        <v>74</v>
      </c>
      <c r="B27" s="10" t="s">
        <v>75</v>
      </c>
      <c r="C27" s="4"/>
      <c r="D27" s="4">
        <v>918</v>
      </c>
      <c r="E27" s="4">
        <v>918</v>
      </c>
      <c r="F27" s="4">
        <v>456</v>
      </c>
      <c r="G27" s="1"/>
      <c r="H27" s="2">
        <f>E27/D27*100</f>
        <v>100</v>
      </c>
      <c r="I27" s="28"/>
    </row>
    <row r="28" spans="1:9" ht="29.25" customHeight="1" hidden="1">
      <c r="A28" s="41" t="s">
        <v>87</v>
      </c>
      <c r="B28" s="10" t="s">
        <v>88</v>
      </c>
      <c r="C28" s="4"/>
      <c r="D28" s="4">
        <v>0</v>
      </c>
      <c r="E28" s="4">
        <v>0</v>
      </c>
      <c r="F28" s="4">
        <v>0</v>
      </c>
      <c r="G28" s="1"/>
      <c r="H28" s="2" t="e">
        <f>E28/D28*100</f>
        <v>#DIV/0!</v>
      </c>
      <c r="I28" s="28"/>
    </row>
    <row r="29" spans="1:9" ht="32.25" customHeight="1">
      <c r="A29" s="35" t="s">
        <v>76</v>
      </c>
      <c r="B29" s="10" t="s">
        <v>77</v>
      </c>
      <c r="C29" s="4">
        <v>0</v>
      </c>
      <c r="D29" s="4">
        <v>223.8</v>
      </c>
      <c r="E29" s="4">
        <v>192.4</v>
      </c>
      <c r="F29" s="4">
        <v>170.3</v>
      </c>
      <c r="G29" s="1"/>
      <c r="H29" s="2">
        <f>E29/D29*100</f>
        <v>85.96961572832886</v>
      </c>
      <c r="I29" s="28"/>
    </row>
    <row r="30" spans="1:9" ht="21" customHeight="1">
      <c r="A30" s="39" t="s">
        <v>82</v>
      </c>
      <c r="B30" s="40" t="s">
        <v>83</v>
      </c>
      <c r="C30" s="4">
        <v>0.2</v>
      </c>
      <c r="D30" s="4">
        <v>0.2</v>
      </c>
      <c r="E30" s="4">
        <v>0.2</v>
      </c>
      <c r="F30" s="4">
        <v>0.2</v>
      </c>
      <c r="G30" s="1">
        <f>E30/C30*100</f>
        <v>100</v>
      </c>
      <c r="H30" s="2">
        <f>E30/D30*100</f>
        <v>100</v>
      </c>
      <c r="I30" s="28">
        <f>E30/F30*100</f>
        <v>100</v>
      </c>
    </row>
    <row r="31" spans="1:9" ht="21" customHeight="1">
      <c r="A31" s="39" t="s">
        <v>85</v>
      </c>
      <c r="B31" s="10" t="s">
        <v>86</v>
      </c>
      <c r="C31" s="4">
        <v>108.4</v>
      </c>
      <c r="D31" s="4">
        <v>0</v>
      </c>
      <c r="E31" s="4">
        <v>0</v>
      </c>
      <c r="F31" s="4">
        <v>98.4</v>
      </c>
      <c r="G31" s="1">
        <f>E31/C31*100</f>
        <v>0</v>
      </c>
      <c r="H31" s="2"/>
      <c r="I31" s="28">
        <f>E31/F31*100</f>
        <v>0</v>
      </c>
    </row>
    <row r="32" spans="1:9" ht="24.75" customHeight="1">
      <c r="A32" s="36" t="s">
        <v>11</v>
      </c>
      <c r="B32" s="14" t="s">
        <v>36</v>
      </c>
      <c r="C32" s="3">
        <v>517</v>
      </c>
      <c r="D32" s="3">
        <v>297.9</v>
      </c>
      <c r="E32" s="3">
        <v>272.6</v>
      </c>
      <c r="F32" s="3">
        <v>364.9</v>
      </c>
      <c r="G32" s="1">
        <f>E32/C32*100</f>
        <v>52.727272727272734</v>
      </c>
      <c r="H32" s="2">
        <f>E32/D32*100</f>
        <v>91.50721718697551</v>
      </c>
      <c r="I32" s="28">
        <f>E32/F32*100</f>
        <v>74.70539873938067</v>
      </c>
    </row>
    <row r="33" spans="1:9" ht="17.25" customHeight="1">
      <c r="A33" s="38" t="s">
        <v>12</v>
      </c>
      <c r="B33" s="16"/>
      <c r="C33" s="5">
        <f>C4+C23+C32</f>
        <v>3368.7</v>
      </c>
      <c r="D33" s="5">
        <f>D4+D23+D32</f>
        <v>3873.2000000000003</v>
      </c>
      <c r="E33" s="5">
        <f>E4+E23+E32</f>
        <v>3368.2999999999997</v>
      </c>
      <c r="F33" s="5">
        <f>F4+F23+F32</f>
        <v>3636.4</v>
      </c>
      <c r="G33" s="1">
        <f>E33/C33*100</f>
        <v>99.988125983317</v>
      </c>
      <c r="H33" s="2">
        <f>E33/D33*100</f>
        <v>86.96426727253949</v>
      </c>
      <c r="I33" s="28">
        <f>E33/F33*100</f>
        <v>92.62732372676273</v>
      </c>
    </row>
    <row r="34" spans="1:9" ht="13.5" customHeight="1">
      <c r="A34" s="20" t="s">
        <v>13</v>
      </c>
      <c r="B34" s="15"/>
      <c r="C34" s="6"/>
      <c r="D34" s="6"/>
      <c r="E34" s="6"/>
      <c r="F34" s="6"/>
      <c r="G34" s="1"/>
      <c r="H34" s="2"/>
      <c r="I34" s="28"/>
    </row>
    <row r="35" spans="1:9" ht="12.75">
      <c r="A35" s="36" t="s">
        <v>14</v>
      </c>
      <c r="B35" s="17" t="s">
        <v>37</v>
      </c>
      <c r="C35" s="3">
        <v>599.6</v>
      </c>
      <c r="D35" s="3">
        <v>617.8</v>
      </c>
      <c r="E35" s="3">
        <v>471.6</v>
      </c>
      <c r="F35" s="3">
        <v>655.3</v>
      </c>
      <c r="G35" s="1">
        <f aca="true" t="shared" si="4" ref="G35:G40">E35/C35*100</f>
        <v>78.65243495663776</v>
      </c>
      <c r="H35" s="2">
        <f aca="true" t="shared" si="5" ref="H35:H43">E35/D35*100</f>
        <v>76.33538361929428</v>
      </c>
      <c r="I35" s="28">
        <f>E35/F35*100</f>
        <v>71.96703799786359</v>
      </c>
    </row>
    <row r="36" spans="1:9" ht="12.75">
      <c r="A36" s="35" t="s">
        <v>15</v>
      </c>
      <c r="B36" s="10">
        <v>211.213</v>
      </c>
      <c r="C36" s="4">
        <v>512</v>
      </c>
      <c r="D36" s="4">
        <v>490</v>
      </c>
      <c r="E36" s="4">
        <v>371.3</v>
      </c>
      <c r="F36" s="4">
        <v>578.3</v>
      </c>
      <c r="G36" s="1">
        <f t="shared" si="4"/>
        <v>72.51953125</v>
      </c>
      <c r="H36" s="2">
        <f t="shared" si="5"/>
        <v>75.77551020408163</v>
      </c>
      <c r="I36" s="28">
        <f>E36/F36*100</f>
        <v>64.20542970776414</v>
      </c>
    </row>
    <row r="37" spans="1:9" ht="12.75">
      <c r="A37" s="35" t="s">
        <v>22</v>
      </c>
      <c r="B37" s="10">
        <v>223</v>
      </c>
      <c r="C37" s="4">
        <v>32.4</v>
      </c>
      <c r="D37" s="4">
        <v>32.4</v>
      </c>
      <c r="E37" s="4">
        <v>19.6</v>
      </c>
      <c r="F37" s="4">
        <v>14</v>
      </c>
      <c r="G37" s="1">
        <f t="shared" si="4"/>
        <v>60.49382716049383</v>
      </c>
      <c r="H37" s="2">
        <f t="shared" si="5"/>
        <v>60.49382716049383</v>
      </c>
      <c r="I37" s="28">
        <f>E37/F37*100</f>
        <v>140</v>
      </c>
    </row>
    <row r="38" spans="1:9" ht="12.75">
      <c r="A38" s="35" t="s">
        <v>16</v>
      </c>
      <c r="B38" s="10"/>
      <c r="C38" s="4">
        <f>C35-C36-C37</f>
        <v>55.200000000000024</v>
      </c>
      <c r="D38" s="4">
        <f>D35-D36-D37</f>
        <v>95.39999999999995</v>
      </c>
      <c r="E38" s="4">
        <f>E35-E36-E37</f>
        <v>80.70000000000002</v>
      </c>
      <c r="F38" s="4">
        <f>F35-F36-F37</f>
        <v>63</v>
      </c>
      <c r="G38" s="1">
        <f t="shared" si="4"/>
        <v>146.195652173913</v>
      </c>
      <c r="H38" s="2">
        <f t="shared" si="5"/>
        <v>84.59119496855352</v>
      </c>
      <c r="I38" s="28">
        <f>E38/F38*100</f>
        <v>128.09523809523813</v>
      </c>
    </row>
    <row r="39" spans="1:9" ht="12.75">
      <c r="A39" s="37" t="s">
        <v>23</v>
      </c>
      <c r="B39" s="18" t="s">
        <v>51</v>
      </c>
      <c r="C39" s="1">
        <v>113.7</v>
      </c>
      <c r="D39" s="1">
        <v>113.7</v>
      </c>
      <c r="E39" s="1">
        <v>74.1</v>
      </c>
      <c r="F39" s="1">
        <v>75.5</v>
      </c>
      <c r="G39" s="1">
        <f t="shared" si="4"/>
        <v>65.17150395778364</v>
      </c>
      <c r="H39" s="2">
        <f t="shared" si="5"/>
        <v>65.17150395778364</v>
      </c>
      <c r="I39" s="28">
        <f>E39/F39*100</f>
        <v>98.1456953642384</v>
      </c>
    </row>
    <row r="40" spans="1:9" ht="19.5" customHeight="1">
      <c r="A40" s="36" t="s">
        <v>38</v>
      </c>
      <c r="B40" s="17" t="s">
        <v>98</v>
      </c>
      <c r="C40" s="3">
        <v>142.2</v>
      </c>
      <c r="D40" s="3">
        <v>83.2</v>
      </c>
      <c r="E40" s="3">
        <v>83.2</v>
      </c>
      <c r="F40" s="3">
        <v>0</v>
      </c>
      <c r="G40" s="1">
        <f t="shared" si="4"/>
        <v>58.50914205344586</v>
      </c>
      <c r="H40" s="2">
        <f t="shared" si="5"/>
        <v>100</v>
      </c>
      <c r="I40" s="28"/>
    </row>
    <row r="41" spans="1:9" ht="21" customHeight="1">
      <c r="A41" s="36" t="s">
        <v>55</v>
      </c>
      <c r="B41" s="17" t="s">
        <v>52</v>
      </c>
      <c r="C41" s="3"/>
      <c r="D41" s="3">
        <v>77.9</v>
      </c>
      <c r="E41" s="3">
        <v>77.9</v>
      </c>
      <c r="F41" s="3">
        <v>0</v>
      </c>
      <c r="G41" s="1"/>
      <c r="H41" s="2">
        <f t="shared" si="5"/>
        <v>100</v>
      </c>
      <c r="I41" s="28"/>
    </row>
    <row r="42" spans="1:9" ht="17.25" customHeight="1">
      <c r="A42" s="36" t="s">
        <v>81</v>
      </c>
      <c r="B42" s="17" t="s">
        <v>80</v>
      </c>
      <c r="C42" s="3"/>
      <c r="D42" s="3">
        <v>53.4</v>
      </c>
      <c r="E42" s="3">
        <v>50.5</v>
      </c>
      <c r="F42" s="3"/>
      <c r="G42" s="1"/>
      <c r="H42" s="2">
        <f t="shared" si="5"/>
        <v>94.5692883895131</v>
      </c>
      <c r="I42" s="28"/>
    </row>
    <row r="43" spans="1:9" ht="12.75">
      <c r="A43" s="36" t="s">
        <v>54</v>
      </c>
      <c r="B43" s="17" t="s">
        <v>53</v>
      </c>
      <c r="C43" s="3">
        <v>870.4</v>
      </c>
      <c r="D43" s="3">
        <v>734.2</v>
      </c>
      <c r="E43" s="3">
        <v>538.1</v>
      </c>
      <c r="F43" s="3">
        <v>683.7</v>
      </c>
      <c r="G43" s="1">
        <f aca="true" t="shared" si="6" ref="G43:G52">E43/C43*100</f>
        <v>61.82215073529412</v>
      </c>
      <c r="H43" s="2">
        <f t="shared" si="5"/>
        <v>73.29065649686733</v>
      </c>
      <c r="I43" s="28">
        <f>E43/F43*100</f>
        <v>78.70410998976159</v>
      </c>
    </row>
    <row r="44" spans="1:9" ht="12.75">
      <c r="A44" s="37" t="s">
        <v>42</v>
      </c>
      <c r="B44" s="18" t="s">
        <v>56</v>
      </c>
      <c r="C44" s="1">
        <v>3</v>
      </c>
      <c r="D44" s="1">
        <v>0</v>
      </c>
      <c r="E44" s="4"/>
      <c r="F44" s="4"/>
      <c r="G44" s="1">
        <f t="shared" si="6"/>
        <v>0</v>
      </c>
      <c r="H44" s="2"/>
      <c r="I44" s="28"/>
    </row>
    <row r="45" spans="1:9" ht="16.5" customHeight="1">
      <c r="A45" s="36" t="s">
        <v>20</v>
      </c>
      <c r="B45" s="17" t="s">
        <v>39</v>
      </c>
      <c r="C45" s="3">
        <v>1145.8</v>
      </c>
      <c r="D45" s="3">
        <v>1265.2</v>
      </c>
      <c r="E45" s="3">
        <v>913.7</v>
      </c>
      <c r="F45" s="3">
        <v>1050.8</v>
      </c>
      <c r="G45" s="1">
        <f t="shared" si="6"/>
        <v>79.7434107174027</v>
      </c>
      <c r="H45" s="2">
        <f aca="true" t="shared" si="7" ref="H45:H53">E45/D45*100</f>
        <v>72.21783117293708</v>
      </c>
      <c r="I45" s="28">
        <f aca="true" t="shared" si="8" ref="I45:I57">E45/F45*100</f>
        <v>86.95279786829083</v>
      </c>
    </row>
    <row r="46" spans="1:9" ht="12.75">
      <c r="A46" s="35" t="s">
        <v>15</v>
      </c>
      <c r="B46" s="10">
        <v>211.213</v>
      </c>
      <c r="C46" s="4">
        <v>876.5</v>
      </c>
      <c r="D46" s="4">
        <v>863.9</v>
      </c>
      <c r="E46" s="4">
        <v>620.4</v>
      </c>
      <c r="F46" s="4">
        <v>803.6</v>
      </c>
      <c r="G46" s="1">
        <f t="shared" si="6"/>
        <v>70.78151739874501</v>
      </c>
      <c r="H46" s="2">
        <f t="shared" si="7"/>
        <v>71.81386734575761</v>
      </c>
      <c r="I46" s="28">
        <f t="shared" si="8"/>
        <v>77.20258835241414</v>
      </c>
    </row>
    <row r="47" spans="1:9" ht="15.75" customHeight="1">
      <c r="A47" s="35" t="s">
        <v>22</v>
      </c>
      <c r="B47" s="10">
        <v>223</v>
      </c>
      <c r="C47" s="4">
        <v>41.3</v>
      </c>
      <c r="D47" s="4">
        <v>88.7</v>
      </c>
      <c r="E47" s="4">
        <v>27.4</v>
      </c>
      <c r="F47" s="4">
        <v>18</v>
      </c>
      <c r="G47" s="1">
        <f t="shared" si="6"/>
        <v>66.34382566585957</v>
      </c>
      <c r="H47" s="2">
        <f t="shared" si="7"/>
        <v>30.890642615558058</v>
      </c>
      <c r="I47" s="28">
        <f t="shared" si="8"/>
        <v>152.22222222222223</v>
      </c>
    </row>
    <row r="48" spans="1:9" ht="12.75">
      <c r="A48" s="35" t="s">
        <v>43</v>
      </c>
      <c r="B48" s="10"/>
      <c r="C48" s="4">
        <f>C45-C46-C47</f>
        <v>227.99999999999994</v>
      </c>
      <c r="D48" s="4">
        <f>D45-D46-D47</f>
        <v>312.6000000000001</v>
      </c>
      <c r="E48" s="4">
        <f>E45-E46-E47</f>
        <v>265.9000000000001</v>
      </c>
      <c r="F48" s="4">
        <f>F45-F46-F47</f>
        <v>229.19999999999993</v>
      </c>
      <c r="G48" s="1">
        <f t="shared" si="6"/>
        <v>116.62280701754393</v>
      </c>
      <c r="H48" s="2">
        <f t="shared" si="7"/>
        <v>85.06078055022394</v>
      </c>
      <c r="I48" s="28">
        <f t="shared" si="8"/>
        <v>116.01221640488663</v>
      </c>
    </row>
    <row r="49" spans="1:9" ht="12.75">
      <c r="A49" s="37" t="s">
        <v>58</v>
      </c>
      <c r="B49" s="27" t="s">
        <v>57</v>
      </c>
      <c r="C49" s="21">
        <v>10</v>
      </c>
      <c r="D49" s="21">
        <v>7.5</v>
      </c>
      <c r="E49" s="21">
        <v>3.8</v>
      </c>
      <c r="F49" s="21">
        <v>3.5</v>
      </c>
      <c r="G49" s="1">
        <f t="shared" si="6"/>
        <v>38</v>
      </c>
      <c r="H49" s="2">
        <f t="shared" si="7"/>
        <v>50.66666666666666</v>
      </c>
      <c r="I49" s="28">
        <f t="shared" si="8"/>
        <v>108.57142857142857</v>
      </c>
    </row>
    <row r="50" spans="1:9" ht="12.75">
      <c r="A50" s="37" t="s">
        <v>59</v>
      </c>
      <c r="B50" s="18" t="s">
        <v>60</v>
      </c>
      <c r="C50" s="1">
        <v>10</v>
      </c>
      <c r="D50" s="1">
        <v>6</v>
      </c>
      <c r="E50" s="21">
        <v>2.9</v>
      </c>
      <c r="F50" s="21">
        <v>3.6</v>
      </c>
      <c r="G50" s="1">
        <f t="shared" si="6"/>
        <v>28.999999999999996</v>
      </c>
      <c r="H50" s="2">
        <f t="shared" si="7"/>
        <v>48.333333333333336</v>
      </c>
      <c r="I50" s="28">
        <f t="shared" si="8"/>
        <v>80.55555555555554</v>
      </c>
    </row>
    <row r="51" spans="1:9" ht="15" customHeight="1">
      <c r="A51" s="37" t="s">
        <v>40</v>
      </c>
      <c r="B51" s="14">
        <v>1003</v>
      </c>
      <c r="C51" s="3">
        <f>C53+C52</f>
        <v>474</v>
      </c>
      <c r="D51" s="3">
        <f>D53+D52</f>
        <v>1196.9</v>
      </c>
      <c r="E51" s="3">
        <f>E53+E52</f>
        <v>1180</v>
      </c>
      <c r="F51" s="3">
        <f>F53+F52</f>
        <v>798</v>
      </c>
      <c r="G51" s="1">
        <f t="shared" si="6"/>
        <v>248.94514767932486</v>
      </c>
      <c r="H51" s="2">
        <f t="shared" si="7"/>
        <v>98.58801904921044</v>
      </c>
      <c r="I51" s="28">
        <f t="shared" si="8"/>
        <v>147.86967418546365</v>
      </c>
    </row>
    <row r="52" spans="1:9" ht="15.75" customHeight="1">
      <c r="A52" s="41" t="s">
        <v>89</v>
      </c>
      <c r="B52" s="19"/>
      <c r="C52" s="29">
        <v>474</v>
      </c>
      <c r="D52" s="29">
        <v>1196.9</v>
      </c>
      <c r="E52" s="24">
        <v>1180</v>
      </c>
      <c r="F52" s="24">
        <v>798</v>
      </c>
      <c r="G52" s="1">
        <f t="shared" si="6"/>
        <v>248.94514767932486</v>
      </c>
      <c r="H52" s="2">
        <f t="shared" si="7"/>
        <v>98.58801904921044</v>
      </c>
      <c r="I52" s="28">
        <f t="shared" si="8"/>
        <v>147.86967418546365</v>
      </c>
    </row>
    <row r="53" spans="1:9" ht="13.5" customHeight="1" hidden="1">
      <c r="A53" s="35" t="s">
        <v>45</v>
      </c>
      <c r="B53" s="19"/>
      <c r="C53" s="24">
        <v>0</v>
      </c>
      <c r="D53" s="24">
        <v>0</v>
      </c>
      <c r="E53" s="3"/>
      <c r="F53" s="3">
        <v>0</v>
      </c>
      <c r="G53" s="1"/>
      <c r="H53" s="2" t="e">
        <f t="shared" si="7"/>
        <v>#DIV/0!</v>
      </c>
      <c r="I53" s="28" t="e">
        <f t="shared" si="8"/>
        <v>#DIV/0!</v>
      </c>
    </row>
    <row r="54" spans="1:9" ht="14.25" customHeight="1" hidden="1">
      <c r="A54" s="35" t="s">
        <v>41</v>
      </c>
      <c r="B54" s="19" t="s">
        <v>44</v>
      </c>
      <c r="C54" s="4"/>
      <c r="D54" s="4"/>
      <c r="E54" s="4"/>
      <c r="F54" s="4"/>
      <c r="G54" s="1" t="e">
        <f>E54/C54*100</f>
        <v>#DIV/0!</v>
      </c>
      <c r="H54" s="2"/>
      <c r="I54" s="28" t="e">
        <f t="shared" si="8"/>
        <v>#DIV/0!</v>
      </c>
    </row>
    <row r="55" spans="1:9" ht="21.75" customHeight="1" hidden="1">
      <c r="A55" s="35" t="s">
        <v>70</v>
      </c>
      <c r="B55" s="19"/>
      <c r="C55" s="4"/>
      <c r="D55" s="4"/>
      <c r="E55" s="4"/>
      <c r="F55" s="21"/>
      <c r="G55" s="1" t="e">
        <f>E55/C55*100</f>
        <v>#DIV/0!</v>
      </c>
      <c r="H55" s="2"/>
      <c r="I55" s="28" t="e">
        <f t="shared" si="8"/>
        <v>#DIV/0!</v>
      </c>
    </row>
    <row r="56" spans="1:9" ht="15" customHeight="1" hidden="1">
      <c r="A56" s="35" t="s">
        <v>94</v>
      </c>
      <c r="B56" s="19"/>
      <c r="C56" s="4"/>
      <c r="D56" s="4">
        <v>0</v>
      </c>
      <c r="E56" s="4">
        <v>0</v>
      </c>
      <c r="F56" s="21">
        <v>0</v>
      </c>
      <c r="G56" s="1" t="e">
        <f>E56/C56*100</f>
        <v>#DIV/0!</v>
      </c>
      <c r="H56" s="2"/>
      <c r="I56" s="28" t="e">
        <f t="shared" si="8"/>
        <v>#DIV/0!</v>
      </c>
    </row>
    <row r="57" spans="1:9" ht="19.5" customHeight="1">
      <c r="A57" s="38" t="s">
        <v>17</v>
      </c>
      <c r="B57" s="16"/>
      <c r="C57" s="30">
        <f>C35+C39+C40+C41+C42+C43+C44+C45+C49+C50+C51</f>
        <v>3368.7</v>
      </c>
      <c r="D57" s="30">
        <f>D35+D39+D40+D41+D42+D43+D44+D45+D49+D50+D51+D56</f>
        <v>4155.8</v>
      </c>
      <c r="E57" s="30">
        <f>E35+E39+E40+E41+E42+E43+E44+E45+E49+E50+E51+E56</f>
        <v>3395.8000000000006</v>
      </c>
      <c r="F57" s="30">
        <f>F35+F39+F40+F41+F42+F43+F44+F45+F49+F50+F51+F56</f>
        <v>3270.4</v>
      </c>
      <c r="G57" s="1">
        <f>E57/C57*100</f>
        <v>100.80446463027283</v>
      </c>
      <c r="H57" s="2">
        <f>E57/D57*100</f>
        <v>81.712305693248</v>
      </c>
      <c r="I57" s="28">
        <f t="shared" si="8"/>
        <v>103.83439334637967</v>
      </c>
    </row>
    <row r="58" spans="1:9" ht="27" customHeight="1">
      <c r="A58" s="37" t="s">
        <v>46</v>
      </c>
      <c r="B58" s="20"/>
      <c r="C58" s="7">
        <f>C33-C57</f>
        <v>0</v>
      </c>
      <c r="D58" s="7">
        <f>D33-D57</f>
        <v>-282.5999999999999</v>
      </c>
      <c r="E58" s="7">
        <f>E33-E57</f>
        <v>-27.50000000000091</v>
      </c>
      <c r="F58" s="7">
        <f>F33-F57</f>
        <v>366</v>
      </c>
      <c r="G58" s="1"/>
      <c r="H58" s="8"/>
      <c r="I58" s="26"/>
    </row>
    <row r="59" spans="3:6" ht="9" customHeight="1">
      <c r="C59" s="45"/>
      <c r="D59" s="45"/>
      <c r="E59" s="45"/>
      <c r="F59" s="23"/>
    </row>
    <row r="60" spans="1:6" ht="15.75" customHeight="1">
      <c r="A60" t="s">
        <v>49</v>
      </c>
      <c r="C60" s="45" t="s">
        <v>50</v>
      </c>
      <c r="D60" s="45"/>
      <c r="E60" s="45"/>
      <c r="F60" s="23"/>
    </row>
    <row r="61" spans="3:6" ht="4.5" customHeight="1" hidden="1">
      <c r="C61" s="45"/>
      <c r="D61" s="45"/>
      <c r="E61" s="45"/>
      <c r="F61" s="23"/>
    </row>
    <row r="62" spans="3:6" ht="2.25" customHeight="1" hidden="1">
      <c r="C62" s="23"/>
      <c r="D62" s="23"/>
      <c r="E62" s="23"/>
      <c r="F62" s="23"/>
    </row>
    <row r="63" ht="12.75">
      <c r="A63" s="25"/>
    </row>
  </sheetData>
  <mergeCells count="5">
    <mergeCell ref="A1:I1"/>
    <mergeCell ref="C59:E59"/>
    <mergeCell ref="C61:E61"/>
    <mergeCell ref="G2:H2"/>
    <mergeCell ref="C60:E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2010-10-19T10:13:31Z</cp:lastPrinted>
  <dcterms:created xsi:type="dcterms:W3CDTF">2006-03-13T07:15:44Z</dcterms:created>
  <dcterms:modified xsi:type="dcterms:W3CDTF">2010-11-16T06:30:20Z</dcterms:modified>
  <cp:category/>
  <cp:version/>
  <cp:contentType/>
  <cp:contentStatus/>
</cp:coreProperties>
</file>