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activeTab="0"/>
  </bookViews>
  <sheets>
    <sheet name="1 ноября  " sheetId="1" r:id="rId1"/>
  </sheets>
  <definedNames/>
  <calcPr fullCalcOnLoad="1"/>
</workbook>
</file>

<file path=xl/sharedStrings.xml><?xml version="1.0" encoding="utf-8"?>
<sst xmlns="http://schemas.openxmlformats.org/spreadsheetml/2006/main" count="106" uniqueCount="101">
  <si>
    <t>Наименование</t>
  </si>
  <si>
    <t>1. ДОХОДЫ</t>
  </si>
  <si>
    <t>НАЛОГИ НА ПРИБЫЛЬ,ДОХОДЫ</t>
  </si>
  <si>
    <t>Налог на доходы с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</si>
  <si>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</si>
  <si>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</si>
  <si>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</si>
  <si>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с физических лиц</t>
  </si>
  <si>
    <t>Земельный налог по ставке 0,3%</t>
  </si>
  <si>
    <t>Земельный налог по ставке 1,5%</t>
  </si>
  <si>
    <t>ДОХОДЫ ОТ ИСПОЛЬЗОВАНИЯ ИМУ-ЩЕСТВА,НАХОДЯЩЕГОСЯ В ГОСУ-ДАРСТВЕННОЙ И МУНИЦИПАЛЬНОЙ СОБСТВЕННОСТИ</t>
  </si>
  <si>
    <t>БЕЗВОЗМЕЗДНЫЕ ПОСТУПЛЕНИЯ</t>
  </si>
  <si>
    <t>ДОХОДЫ ОТ ПРЕДПРИНИМАТ. И ИНОЙ ПРИНОСЯЩЕЙ ДОХОД ДЕЯТЕЛЬНОСТИ</t>
  </si>
  <si>
    <t xml:space="preserve">         ИТОГО ДОХОДОВ</t>
  </si>
  <si>
    <t>2. РАСХОДЫ</t>
  </si>
  <si>
    <t>Общегосударственные вопросы</t>
  </si>
  <si>
    <t xml:space="preserve"> -ФОТ с начислениями</t>
  </si>
  <si>
    <t xml:space="preserve"> -матзатраты</t>
  </si>
  <si>
    <t xml:space="preserve">            ИТОГО РАСХОДОВ</t>
  </si>
  <si>
    <t xml:space="preserve"> -НАЛОГОВЫЕ ДОХОДЫ</t>
  </si>
  <si>
    <t xml:space="preserve"> -НЕНАЛОГОВЫЕ ДОХОДЫ</t>
  </si>
  <si>
    <t>Культура и средства массовой информации</t>
  </si>
  <si>
    <t xml:space="preserve"> -Земельный налог, всего</t>
  </si>
  <si>
    <t xml:space="preserve"> -коммунальные услуги</t>
  </si>
  <si>
    <t>Национальная оборона (воинский учет)</t>
  </si>
  <si>
    <t>(тыс.руб.)</t>
  </si>
  <si>
    <t>Взаимные расчеты</t>
  </si>
  <si>
    <t>Бюджетная классификация</t>
  </si>
  <si>
    <t>000 101 00000 00 0000 000</t>
  </si>
  <si>
    <t>000 105 00000 00 0000 000</t>
  </si>
  <si>
    <t>000 106 00000 00 0000 000</t>
  </si>
  <si>
    <t>182 106 01030 10 1000 110</t>
  </si>
  <si>
    <t>182 106 06013 10 1000 110</t>
  </si>
  <si>
    <t>182 106 06023 10 1000 110</t>
  </si>
  <si>
    <t>000 200 00000 00 0000 000</t>
  </si>
  <si>
    <t>993 202 01001 10 0000 151</t>
  </si>
  <si>
    <t>000 300 00000 00 0000 000</t>
  </si>
  <si>
    <t>0104</t>
  </si>
  <si>
    <t>Национальная безопасность и правоохранит. деятельность</t>
  </si>
  <si>
    <t>0310</t>
  </si>
  <si>
    <t>0801</t>
  </si>
  <si>
    <t>Социальное обеспечение населения</t>
  </si>
  <si>
    <t xml:space="preserve"> -Субсидии на  оплату ЖКУ</t>
  </si>
  <si>
    <t>Охрана окружающей среды</t>
  </si>
  <si>
    <t>матзатраты</t>
  </si>
  <si>
    <t>1003 5190000 572 000</t>
  </si>
  <si>
    <t>Результат исполнения бюджета (дефицит "-", профицит"+")</t>
  </si>
  <si>
    <t xml:space="preserve">  Дотации бюджетам на выравнивание уровня бюджетной обеспеченности</t>
  </si>
  <si>
    <t>% исп.к уточ.   плану</t>
  </si>
  <si>
    <t>Начальник финансового отдела</t>
  </si>
  <si>
    <t>И.Г. Васильева</t>
  </si>
  <si>
    <t>0203</t>
  </si>
  <si>
    <t>0412</t>
  </si>
  <si>
    <t>Др.вопросы в обл. нац. экономики</t>
  </si>
  <si>
    <t>0603</t>
  </si>
  <si>
    <t>0806</t>
  </si>
  <si>
    <t>Др.вопросы в обл. культуры</t>
  </si>
  <si>
    <t>Физическая культура и спорт</t>
  </si>
  <si>
    <t>0908</t>
  </si>
  <si>
    <t>182 101 02000 01 0000 110</t>
  </si>
  <si>
    <t>182 105 03000 01 0000 110</t>
  </si>
  <si>
    <t>993 202 03015 10 0000 151</t>
  </si>
  <si>
    <t>Доходы, получаемые в виде арендной платы, а т.же средства от продажи права на заключ.договоров аренды за земли, находящ.     в собственности поселений</t>
  </si>
  <si>
    <t>% исп.к утв. плану</t>
  </si>
  <si>
    <t>993 111 05010 10 0000 120</t>
  </si>
  <si>
    <t>Прочие неналоговые доходы</t>
  </si>
  <si>
    <t>993 117 05050 10 0000 180</t>
  </si>
  <si>
    <t>Субсидии бюджетам поселений на обеспечение жильем молодых семей</t>
  </si>
  <si>
    <t>993 202 02008 10 0000 151</t>
  </si>
  <si>
    <t>Субвенции пос.на осущ.полномочий по первичному воинскому учету</t>
  </si>
  <si>
    <t>Исп. Кириллова Л.В.</t>
  </si>
  <si>
    <t>Субсидии бюджетам  поселений на осуществление мероприятий по обеспечению жильем граждан РФ, проживающих  в сельской местности</t>
  </si>
  <si>
    <t>993 202 02085 10 0000 151</t>
  </si>
  <si>
    <t>Прочие субсидии бюджетам поселений (на содержание автомобильных дорог общего пользования)</t>
  </si>
  <si>
    <t>993 202 02999 10 0000 151</t>
  </si>
  <si>
    <r>
      <t xml:space="preserve">  </t>
    </r>
    <r>
      <rPr>
        <sz val="6"/>
        <rFont val="Arial Cyr"/>
        <family val="2"/>
      </rPr>
      <t xml:space="preserve">Пособия по социальной помощи населению </t>
    </r>
  </si>
  <si>
    <t>Госпошлина</t>
  </si>
  <si>
    <t>993 108 04020 01 1000 110</t>
  </si>
  <si>
    <t>0107</t>
  </si>
  <si>
    <t>Проведение выборов</t>
  </si>
  <si>
    <t xml:space="preserve">  Субвенции бюджетам поселений на выполнение передаваемых полномочий</t>
  </si>
  <si>
    <t>993 202 03024 10 0000 151</t>
  </si>
  <si>
    <t>Прочие межбюджетные трансферты, передаваемые бюджетам поселений</t>
  </si>
  <si>
    <t>993 202 04999 10 0000 151</t>
  </si>
  <si>
    <t>Субсидии бюджетам поселений на обеспечение жильем молодых семей и молодых специалистов, проживающих и работающих в сельской местности</t>
  </si>
  <si>
    <t>993 202 02036 10 0000 151</t>
  </si>
  <si>
    <t>000106 06000 00 0000 000</t>
  </si>
  <si>
    <t>000 110 0000 00 0000 000</t>
  </si>
  <si>
    <r>
      <t xml:space="preserve">  </t>
    </r>
    <r>
      <rPr>
        <sz val="6"/>
        <rFont val="Arial Cyr"/>
        <family val="2"/>
      </rPr>
      <t>Иные межбюджетные трансферты</t>
    </r>
  </si>
  <si>
    <t xml:space="preserve">% исп. 2010 к 2009 г. </t>
  </si>
  <si>
    <t xml:space="preserve">Утверж. план на 2010 г </t>
  </si>
  <si>
    <t>Уточ.     план на 2010 г</t>
  </si>
  <si>
    <t>Доходы от продажи земельных участков, наход. в собственности поселений</t>
  </si>
  <si>
    <t>993 114 06014 10 0000 420</t>
  </si>
  <si>
    <t>0500</t>
  </si>
  <si>
    <t>Жилищно-коммунальное хозяйство</t>
  </si>
  <si>
    <t>св10р</t>
  </si>
  <si>
    <t>АНАЛИЗ ИСПОЛНЕНИЯ БЮДЖЕТА   АСАНОВСКОГО  ПОСЕЛЕНИЯ НА 01.11.2010 г.</t>
  </si>
  <si>
    <t>Исполнено на 01.11.10</t>
  </si>
  <si>
    <t>Исполнено на 01.11.09</t>
  </si>
  <si>
    <t xml:space="preserve">  - Субс.молодым семьям (прог."Соцразвитие села")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</si>
</sst>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9">
    <font>
      <sz val="10"/>
      <name val="Arial Cyr"/>
      <family val="0"/>
    </font>
    <font>
      <b/>
      <sz val="8"/>
      <name val="Arial Cyr"/>
      <family val="2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2"/>
    </font>
    <font>
      <b/>
      <i/>
      <u val="single"/>
      <sz val="10"/>
      <name val="Arial Cyr"/>
      <family val="2"/>
    </font>
    <font>
      <b/>
      <u val="single"/>
      <sz val="10"/>
      <name val="Arial Cyr"/>
      <family val="2"/>
    </font>
    <font>
      <sz val="9"/>
      <name val="Arial Cyr"/>
      <family val="2"/>
    </font>
    <font>
      <b/>
      <i/>
      <sz val="9"/>
      <name val="Arial Cyr"/>
      <family val="2"/>
    </font>
    <font>
      <b/>
      <sz val="9"/>
      <name val="Arial Cyr"/>
      <family val="2"/>
    </font>
    <font>
      <b/>
      <u val="single"/>
      <sz val="9"/>
      <name val="Arial Cyr"/>
      <family val="2"/>
    </font>
    <font>
      <b/>
      <sz val="12"/>
      <name val="Arial Cyr"/>
      <family val="0"/>
    </font>
    <font>
      <i/>
      <sz val="8"/>
      <name val="Arial Cyr"/>
      <family val="0"/>
    </font>
    <font>
      <i/>
      <sz val="10"/>
      <name val="Arial Cyr"/>
      <family val="0"/>
    </font>
    <font>
      <b/>
      <sz val="6"/>
      <name val="Arial Cyr"/>
      <family val="2"/>
    </font>
    <font>
      <b/>
      <i/>
      <sz val="6"/>
      <name val="Arial Cyr"/>
      <family val="2"/>
    </font>
    <font>
      <sz val="6"/>
      <name val="Arial Cyr"/>
      <family val="2"/>
    </font>
    <font>
      <b/>
      <u val="single"/>
      <sz val="6"/>
      <name val="Arial Cyr"/>
      <family val="2"/>
    </font>
    <font>
      <sz val="7"/>
      <name val="Arial Cyr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164" fontId="2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/>
    </xf>
    <xf numFmtId="164" fontId="4" fillId="0" borderId="1" xfId="0" applyNumberFormat="1" applyFont="1" applyBorder="1" applyAlignment="1">
      <alignment horizontal="right"/>
    </xf>
    <xf numFmtId="164" fontId="0" fillId="0" borderId="1" xfId="0" applyNumberFormat="1" applyFont="1" applyBorder="1" applyAlignment="1">
      <alignment horizontal="right"/>
    </xf>
    <xf numFmtId="164" fontId="5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164" fontId="6" fillId="0" borderId="1" xfId="0" applyNumberFormat="1" applyFont="1" applyBorder="1" applyAlignment="1">
      <alignment horizontal="right"/>
    </xf>
    <xf numFmtId="164" fontId="6" fillId="0" borderId="1" xfId="0" applyNumberFormat="1" applyFont="1" applyBorder="1" applyAlignment="1">
      <alignment horizontal="left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164" fontId="0" fillId="0" borderId="1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left"/>
    </xf>
    <xf numFmtId="0" fontId="12" fillId="0" borderId="0" xfId="0" applyFont="1" applyAlignment="1">
      <alignment/>
    </xf>
    <xf numFmtId="0" fontId="0" fillId="0" borderId="1" xfId="0" applyBorder="1" applyAlignment="1">
      <alignment/>
    </xf>
    <xf numFmtId="49" fontId="9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/>
    </xf>
    <xf numFmtId="164" fontId="13" fillId="0" borderId="1" xfId="0" applyNumberFormat="1" applyFont="1" applyBorder="1" applyAlignment="1">
      <alignment horizontal="right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horizontal="left" vertical="center"/>
    </xf>
    <xf numFmtId="0" fontId="16" fillId="0" borderId="1" xfId="0" applyFont="1" applyBorder="1" applyAlignment="1">
      <alignment horizontal="left" vertical="center"/>
    </xf>
    <xf numFmtId="0" fontId="16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justify" vertical="center" wrapText="1"/>
    </xf>
    <xf numFmtId="0" fontId="17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0" fontId="16" fillId="0" borderId="0" xfId="0" applyFont="1" applyAlignment="1">
      <alignment/>
    </xf>
    <xf numFmtId="0" fontId="14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164" fontId="4" fillId="0" borderId="1" xfId="0" applyNumberFormat="1" applyFont="1" applyBorder="1" applyAlignment="1">
      <alignment horizontal="center"/>
    </xf>
    <xf numFmtId="0" fontId="18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tabSelected="1" workbookViewId="0" topLeftCell="A21">
      <selection activeCell="H50" sqref="H50:H54"/>
    </sheetView>
  </sheetViews>
  <sheetFormatPr defaultColWidth="9.00390625" defaultRowHeight="12.75"/>
  <cols>
    <col min="1" max="1" width="36.00390625" style="0" customWidth="1"/>
    <col min="2" max="2" width="23.75390625" style="0" customWidth="1"/>
    <col min="3" max="3" width="7.375" style="0" customWidth="1"/>
    <col min="4" max="4" width="6.75390625" style="0" customWidth="1"/>
    <col min="5" max="5" width="7.625" style="0" customWidth="1"/>
    <col min="6" max="6" width="8.00390625" style="0" customWidth="1"/>
    <col min="7" max="7" width="6.375" style="0" customWidth="1"/>
    <col min="8" max="8" width="6.625" style="0" customWidth="1"/>
    <col min="9" max="9" width="6.375" style="0" customWidth="1"/>
  </cols>
  <sheetData>
    <row r="1" spans="1:9" ht="16.5" customHeight="1">
      <c r="A1" s="49" t="s">
        <v>97</v>
      </c>
      <c r="B1" s="49"/>
      <c r="C1" s="49"/>
      <c r="D1" s="49"/>
      <c r="E1" s="49"/>
      <c r="F1" s="49"/>
      <c r="G1" s="49"/>
      <c r="H1" s="49"/>
      <c r="I1" s="49"/>
    </row>
    <row r="2" spans="7:8" ht="12.75">
      <c r="G2" s="51" t="s">
        <v>25</v>
      </c>
      <c r="H2" s="51"/>
    </row>
    <row r="3" spans="1:9" ht="48">
      <c r="A3" s="9" t="s">
        <v>0</v>
      </c>
      <c r="B3" s="9" t="s">
        <v>27</v>
      </c>
      <c r="C3" s="10" t="s">
        <v>90</v>
      </c>
      <c r="D3" s="10" t="s">
        <v>91</v>
      </c>
      <c r="E3" s="10" t="s">
        <v>98</v>
      </c>
      <c r="F3" s="10" t="s">
        <v>99</v>
      </c>
      <c r="G3" s="10" t="s">
        <v>63</v>
      </c>
      <c r="H3" s="10" t="s">
        <v>48</v>
      </c>
      <c r="I3" s="10" t="s">
        <v>89</v>
      </c>
    </row>
    <row r="4" spans="1:9" ht="16.5" customHeight="1">
      <c r="A4" s="32" t="s">
        <v>1</v>
      </c>
      <c r="B4" s="11"/>
      <c r="C4" s="1">
        <f>C5+C16</f>
        <v>246</v>
      </c>
      <c r="D4" s="1">
        <f>D5+D16</f>
        <v>306</v>
      </c>
      <c r="E4" s="1">
        <f>E5+E16</f>
        <v>318.6</v>
      </c>
      <c r="F4" s="1">
        <f>F5+F16</f>
        <v>350.70000000000005</v>
      </c>
      <c r="G4" s="1">
        <f>E4/C4*100</f>
        <v>129.51219512195124</v>
      </c>
      <c r="H4" s="2">
        <f aca="true" t="shared" si="0" ref="H4:H13">E4/D4*100</f>
        <v>104.11764705882354</v>
      </c>
      <c r="I4" s="30">
        <f>E4/F4*100</f>
        <v>90.84687767322497</v>
      </c>
    </row>
    <row r="5" spans="1:9" ht="12.75">
      <c r="A5" s="33" t="s">
        <v>19</v>
      </c>
      <c r="B5" s="11"/>
      <c r="C5" s="1">
        <f>C6+C8+C10+C15</f>
        <v>225</v>
      </c>
      <c r="D5" s="1">
        <f>D6+D8+D10+D15</f>
        <v>298</v>
      </c>
      <c r="E5" s="1">
        <f>E6+E8+E10+E15</f>
        <v>302.8</v>
      </c>
      <c r="F5" s="1">
        <f>F6+F8+F10+F15</f>
        <v>332.1</v>
      </c>
      <c r="G5" s="1">
        <f>E5/C5*100</f>
        <v>134.57777777777778</v>
      </c>
      <c r="H5" s="2">
        <f t="shared" si="0"/>
        <v>101.61073825503355</v>
      </c>
      <c r="I5" s="30">
        <f>E5/F5*100</f>
        <v>91.17735621800662</v>
      </c>
    </row>
    <row r="6" spans="1:9" ht="12.75">
      <c r="A6" s="34" t="s">
        <v>2</v>
      </c>
      <c r="B6" s="12" t="s">
        <v>28</v>
      </c>
      <c r="C6" s="3">
        <f>C7</f>
        <v>99</v>
      </c>
      <c r="D6" s="3">
        <f>D7</f>
        <v>99</v>
      </c>
      <c r="E6" s="3">
        <f>E7</f>
        <v>80</v>
      </c>
      <c r="F6" s="3">
        <f>F7</f>
        <v>140.4</v>
      </c>
      <c r="G6" s="1">
        <f>E6/C6*100</f>
        <v>80.8080808080808</v>
      </c>
      <c r="H6" s="2">
        <f t="shared" si="0"/>
        <v>80.8080808080808</v>
      </c>
      <c r="I6" s="30">
        <f>E6/F6*100</f>
        <v>56.98005698005698</v>
      </c>
    </row>
    <row r="7" spans="1:9" ht="12.75">
      <c r="A7" s="35" t="s">
        <v>3</v>
      </c>
      <c r="B7" s="9" t="s">
        <v>59</v>
      </c>
      <c r="C7" s="4">
        <v>99</v>
      </c>
      <c r="D7" s="4">
        <v>99</v>
      </c>
      <c r="E7" s="4">
        <v>80</v>
      </c>
      <c r="F7" s="4">
        <v>140.4</v>
      </c>
      <c r="G7" s="1">
        <f>E7/C7*100</f>
        <v>80.8080808080808</v>
      </c>
      <c r="H7" s="2">
        <f t="shared" si="0"/>
        <v>80.8080808080808</v>
      </c>
      <c r="I7" s="30">
        <f>E7/F7*100</f>
        <v>56.98005698005698</v>
      </c>
    </row>
    <row r="8" spans="1:9" ht="12.75">
      <c r="A8" s="34" t="s">
        <v>4</v>
      </c>
      <c r="B8" s="12" t="s">
        <v>29</v>
      </c>
      <c r="C8" s="3">
        <f>C9</f>
        <v>8</v>
      </c>
      <c r="D8" s="3">
        <f>D9</f>
        <v>81</v>
      </c>
      <c r="E8" s="3">
        <f>E9</f>
        <v>83.6</v>
      </c>
      <c r="F8" s="3">
        <f>F9</f>
        <v>8.1</v>
      </c>
      <c r="G8" s="30" t="s">
        <v>96</v>
      </c>
      <c r="H8" s="2">
        <f t="shared" si="0"/>
        <v>103.20987654320987</v>
      </c>
      <c r="I8" s="30" t="s">
        <v>96</v>
      </c>
    </row>
    <row r="9" spans="1:9" ht="11.25" customHeight="1">
      <c r="A9" s="36" t="s">
        <v>5</v>
      </c>
      <c r="B9" s="10" t="s">
        <v>60</v>
      </c>
      <c r="C9" s="4">
        <v>8</v>
      </c>
      <c r="D9" s="4">
        <v>81</v>
      </c>
      <c r="E9" s="4">
        <v>83.6</v>
      </c>
      <c r="F9" s="4">
        <v>8.1</v>
      </c>
      <c r="G9" s="30" t="s">
        <v>96</v>
      </c>
      <c r="H9" s="2">
        <f t="shared" si="0"/>
        <v>103.20987654320987</v>
      </c>
      <c r="I9" s="30" t="s">
        <v>96</v>
      </c>
    </row>
    <row r="10" spans="1:9" ht="11.25" customHeight="1">
      <c r="A10" s="37" t="s">
        <v>6</v>
      </c>
      <c r="B10" s="13" t="s">
        <v>30</v>
      </c>
      <c r="C10" s="3">
        <f>C11+C12</f>
        <v>118</v>
      </c>
      <c r="D10" s="3">
        <f>D11+D12</f>
        <v>118</v>
      </c>
      <c r="E10" s="3">
        <f>E11+E12</f>
        <v>138.6</v>
      </c>
      <c r="F10" s="3">
        <f>F11+F12</f>
        <v>146.3</v>
      </c>
      <c r="G10" s="1">
        <f>E10/C10*100</f>
        <v>117.45762711864407</v>
      </c>
      <c r="H10" s="2">
        <f t="shared" si="0"/>
        <v>117.45762711864407</v>
      </c>
      <c r="I10" s="30">
        <f>E10/F10*100</f>
        <v>94.73684210526314</v>
      </c>
    </row>
    <row r="11" spans="1:9" ht="12.75" customHeight="1">
      <c r="A11" s="36" t="s">
        <v>7</v>
      </c>
      <c r="B11" s="10" t="s">
        <v>31</v>
      </c>
      <c r="C11" s="4">
        <v>33</v>
      </c>
      <c r="D11" s="4">
        <v>33</v>
      </c>
      <c r="E11" s="4">
        <v>30.6</v>
      </c>
      <c r="F11" s="4">
        <v>29.1</v>
      </c>
      <c r="G11" s="1">
        <f>E11/C11*100</f>
        <v>92.72727272727273</v>
      </c>
      <c r="H11" s="2">
        <f t="shared" si="0"/>
        <v>92.72727272727273</v>
      </c>
      <c r="I11" s="30">
        <f>E11/F11*100</f>
        <v>105.15463917525774</v>
      </c>
    </row>
    <row r="12" spans="1:9" ht="18" customHeight="1">
      <c r="A12" s="37" t="s">
        <v>22</v>
      </c>
      <c r="B12" s="13" t="s">
        <v>86</v>
      </c>
      <c r="C12" s="20">
        <f>C13+C14</f>
        <v>85</v>
      </c>
      <c r="D12" s="20">
        <f>D13+D14</f>
        <v>85</v>
      </c>
      <c r="E12" s="20">
        <f>E13+E14</f>
        <v>108</v>
      </c>
      <c r="F12" s="20">
        <f>F13+F14</f>
        <v>117.2</v>
      </c>
      <c r="G12" s="1">
        <f>E12/C12*100</f>
        <v>127.05882352941175</v>
      </c>
      <c r="H12" s="2">
        <f t="shared" si="0"/>
        <v>127.05882352941175</v>
      </c>
      <c r="I12" s="30">
        <f>E12/F12*100</f>
        <v>92.15017064846415</v>
      </c>
    </row>
    <row r="13" spans="1:9" ht="15.75" customHeight="1">
      <c r="A13" s="36" t="s">
        <v>8</v>
      </c>
      <c r="B13" s="10" t="s">
        <v>32</v>
      </c>
      <c r="C13" s="4">
        <v>84</v>
      </c>
      <c r="D13" s="4">
        <v>84</v>
      </c>
      <c r="E13" s="4">
        <v>117.8</v>
      </c>
      <c r="F13" s="4">
        <v>116.2</v>
      </c>
      <c r="G13" s="1">
        <f>E13/C13*100</f>
        <v>140.23809523809524</v>
      </c>
      <c r="H13" s="2">
        <f t="shared" si="0"/>
        <v>140.23809523809524</v>
      </c>
      <c r="I13" s="30">
        <f>E13/F13*100</f>
        <v>101.37693631669535</v>
      </c>
    </row>
    <row r="14" spans="1:9" ht="12.75" customHeight="1">
      <c r="A14" s="36" t="s">
        <v>9</v>
      </c>
      <c r="B14" s="10" t="s">
        <v>33</v>
      </c>
      <c r="C14" s="4">
        <v>1</v>
      </c>
      <c r="D14" s="4">
        <v>1</v>
      </c>
      <c r="E14" s="4">
        <v>-9.8</v>
      </c>
      <c r="F14" s="4">
        <v>1</v>
      </c>
      <c r="G14" s="1"/>
      <c r="H14" s="2"/>
      <c r="I14" s="30"/>
    </row>
    <row r="15" spans="1:9" s="46" customFormat="1" ht="12.75" customHeight="1">
      <c r="A15" s="44" t="s">
        <v>76</v>
      </c>
      <c r="B15" s="45" t="s">
        <v>77</v>
      </c>
      <c r="C15" s="20">
        <v>0</v>
      </c>
      <c r="D15" s="20">
        <v>0</v>
      </c>
      <c r="E15" s="20">
        <v>0.6</v>
      </c>
      <c r="F15" s="20">
        <v>37.3</v>
      </c>
      <c r="G15" s="1"/>
      <c r="H15" s="2"/>
      <c r="I15" s="30">
        <f>E15/F15*100</f>
        <v>1.6085790884718498</v>
      </c>
    </row>
    <row r="16" spans="1:9" ht="12.75">
      <c r="A16" s="38" t="s">
        <v>20</v>
      </c>
      <c r="B16" s="14"/>
      <c r="C16" s="1">
        <f>C17</f>
        <v>21</v>
      </c>
      <c r="D16" s="1">
        <f>D19+D20+D17</f>
        <v>8</v>
      </c>
      <c r="E16" s="1">
        <f>E19+E20+E17</f>
        <v>15.799999999999999</v>
      </c>
      <c r="F16" s="1">
        <f>F19+F20+F17</f>
        <v>18.6</v>
      </c>
      <c r="G16" s="1">
        <f>E16/C16*100</f>
        <v>75.23809523809524</v>
      </c>
      <c r="H16" s="2">
        <f>E16/D16*100</f>
        <v>197.5</v>
      </c>
      <c r="I16" s="30">
        <f>E16/F16*100</f>
        <v>84.94623655913978</v>
      </c>
    </row>
    <row r="17" spans="1:9" ht="24.75">
      <c r="A17" s="37" t="s">
        <v>10</v>
      </c>
      <c r="B17" s="13" t="s">
        <v>87</v>
      </c>
      <c r="C17" s="3">
        <f>C18</f>
        <v>21</v>
      </c>
      <c r="D17" s="3">
        <f>D18</f>
        <v>8</v>
      </c>
      <c r="E17" s="3">
        <f>E18</f>
        <v>15.1</v>
      </c>
      <c r="F17" s="3">
        <f>F18</f>
        <v>18.6</v>
      </c>
      <c r="G17" s="1">
        <f>E17/C17*100</f>
        <v>71.9047619047619</v>
      </c>
      <c r="H17" s="2">
        <f>E17/D17*100</f>
        <v>188.75</v>
      </c>
      <c r="I17" s="30">
        <f>E17/F17*100</f>
        <v>81.18279569892472</v>
      </c>
    </row>
    <row r="18" spans="1:9" ht="25.5" customHeight="1">
      <c r="A18" s="36" t="s">
        <v>62</v>
      </c>
      <c r="B18" s="10" t="s">
        <v>64</v>
      </c>
      <c r="C18" s="4">
        <v>21</v>
      </c>
      <c r="D18" s="4">
        <v>8</v>
      </c>
      <c r="E18" s="4">
        <v>15.1</v>
      </c>
      <c r="F18" s="4">
        <v>18.6</v>
      </c>
      <c r="G18" s="1">
        <f>E18/C18*100</f>
        <v>71.9047619047619</v>
      </c>
      <c r="H18" s="2">
        <f>E18/D18*100</f>
        <v>188.75</v>
      </c>
      <c r="I18" s="30">
        <f>E18/F18*100</f>
        <v>81.18279569892472</v>
      </c>
    </row>
    <row r="19" spans="1:9" ht="17.25" customHeight="1">
      <c r="A19" s="48" t="s">
        <v>92</v>
      </c>
      <c r="B19" s="10" t="s">
        <v>93</v>
      </c>
      <c r="C19" s="4"/>
      <c r="D19" s="4"/>
      <c r="E19" s="4">
        <v>0.7</v>
      </c>
      <c r="F19" s="4">
        <v>0</v>
      </c>
      <c r="G19" s="1"/>
      <c r="H19" s="2"/>
      <c r="I19" s="30"/>
    </row>
    <row r="20" spans="1:9" ht="14.25" customHeight="1">
      <c r="A20" s="36" t="s">
        <v>65</v>
      </c>
      <c r="B20" s="10" t="s">
        <v>66</v>
      </c>
      <c r="C20" s="4"/>
      <c r="D20" s="4"/>
      <c r="E20" s="4"/>
      <c r="F20" s="4">
        <v>0</v>
      </c>
      <c r="G20" s="1"/>
      <c r="H20" s="2"/>
      <c r="I20" s="30"/>
    </row>
    <row r="21" spans="1:9" ht="18.75" customHeight="1">
      <c r="A21" s="37" t="s">
        <v>11</v>
      </c>
      <c r="B21" s="13" t="s">
        <v>34</v>
      </c>
      <c r="C21" s="3">
        <f>C22+C27+C23+C26+C28+C25+C30</f>
        <v>1428.7</v>
      </c>
      <c r="D21" s="3">
        <f>D22+D27+D23+D26+D28+D25+D30</f>
        <v>1320.3</v>
      </c>
      <c r="E21" s="3">
        <f>E22+E27+E23+E26+E28+E25+E30</f>
        <v>1049.6999999999998</v>
      </c>
      <c r="F21" s="47">
        <f>F22+F27+F23+F24+F26+F28+F30</f>
        <v>1728</v>
      </c>
      <c r="G21" s="1">
        <f>E21/C21*100</f>
        <v>73.47238748512632</v>
      </c>
      <c r="H21" s="2">
        <f>E21/D21*100</f>
        <v>79.50465803226538</v>
      </c>
      <c r="I21" s="30">
        <f aca="true" t="shared" si="1" ref="I21:I32">E21/F21*100</f>
        <v>60.74652777777777</v>
      </c>
    </row>
    <row r="22" spans="1:9" ht="15.75" customHeight="1">
      <c r="A22" s="36" t="s">
        <v>47</v>
      </c>
      <c r="B22" s="10" t="s">
        <v>35</v>
      </c>
      <c r="C22" s="4">
        <v>1145.3</v>
      </c>
      <c r="D22" s="4">
        <v>1145.3</v>
      </c>
      <c r="E22" s="4">
        <v>887.3</v>
      </c>
      <c r="F22" s="4">
        <v>1046.9</v>
      </c>
      <c r="G22" s="1">
        <f>E22/C22*100</f>
        <v>77.47315113943944</v>
      </c>
      <c r="H22" s="2">
        <f>E22/D22*100</f>
        <v>77.47315113943944</v>
      </c>
      <c r="I22" s="30">
        <f t="shared" si="1"/>
        <v>84.75499092558982</v>
      </c>
    </row>
    <row r="23" spans="1:9" ht="21" customHeight="1">
      <c r="A23" s="36" t="s">
        <v>67</v>
      </c>
      <c r="B23" s="10" t="s">
        <v>68</v>
      </c>
      <c r="C23" s="4">
        <v>0</v>
      </c>
      <c r="D23" s="4">
        <v>0</v>
      </c>
      <c r="E23" s="4">
        <v>0</v>
      </c>
      <c r="F23" s="4">
        <v>420.8</v>
      </c>
      <c r="G23" s="1"/>
      <c r="H23" s="2"/>
      <c r="I23" s="30">
        <f t="shared" si="1"/>
        <v>0</v>
      </c>
    </row>
    <row r="24" spans="1:9" ht="21" customHeight="1" hidden="1">
      <c r="A24" s="39" t="s">
        <v>71</v>
      </c>
      <c r="B24" s="10" t="s">
        <v>72</v>
      </c>
      <c r="C24" s="4"/>
      <c r="D24" s="4"/>
      <c r="E24" s="4"/>
      <c r="F24" s="4">
        <v>0</v>
      </c>
      <c r="G24" s="1"/>
      <c r="H24" s="2"/>
      <c r="I24" s="30" t="e">
        <f t="shared" si="1"/>
        <v>#DIV/0!</v>
      </c>
    </row>
    <row r="25" spans="1:9" ht="13.5" customHeight="1" hidden="1">
      <c r="A25" s="36" t="s">
        <v>84</v>
      </c>
      <c r="B25" s="10" t="s">
        <v>85</v>
      </c>
      <c r="C25" s="4"/>
      <c r="D25" s="4">
        <v>0</v>
      </c>
      <c r="E25" s="4">
        <v>0</v>
      </c>
      <c r="F25" s="4"/>
      <c r="G25" s="1"/>
      <c r="H25" s="2"/>
      <c r="I25" s="30" t="e">
        <f t="shared" si="1"/>
        <v>#DIV/0!</v>
      </c>
    </row>
    <row r="26" spans="1:9" ht="25.5" customHeight="1">
      <c r="A26" s="36" t="s">
        <v>73</v>
      </c>
      <c r="B26" s="10" t="s">
        <v>74</v>
      </c>
      <c r="C26" s="4">
        <v>129.4</v>
      </c>
      <c r="D26" s="4">
        <v>129.4</v>
      </c>
      <c r="E26" s="4">
        <v>124.4</v>
      </c>
      <c r="F26" s="4">
        <v>128.3</v>
      </c>
      <c r="G26" s="1">
        <f aca="true" t="shared" si="2" ref="G26:G32">E26/C26*100</f>
        <v>96.13601236476043</v>
      </c>
      <c r="H26" s="2">
        <f>E26/D26*100</f>
        <v>96.13601236476043</v>
      </c>
      <c r="I26" s="30">
        <f t="shared" si="1"/>
        <v>96.96024941543257</v>
      </c>
    </row>
    <row r="27" spans="1:9" ht="24" customHeight="1">
      <c r="A27" s="36" t="s">
        <v>69</v>
      </c>
      <c r="B27" s="10" t="s">
        <v>61</v>
      </c>
      <c r="C27" s="4">
        <v>45.5</v>
      </c>
      <c r="D27" s="4">
        <v>45.5</v>
      </c>
      <c r="E27" s="4">
        <v>37.9</v>
      </c>
      <c r="F27" s="4">
        <v>33.5</v>
      </c>
      <c r="G27" s="1">
        <f t="shared" si="2"/>
        <v>83.29670329670328</v>
      </c>
      <c r="H27" s="2">
        <f>E27/D27*100</f>
        <v>83.29670329670328</v>
      </c>
      <c r="I27" s="30">
        <f t="shared" si="1"/>
        <v>113.13432835820896</v>
      </c>
    </row>
    <row r="28" spans="1:9" ht="15.75" customHeight="1">
      <c r="A28" s="36" t="s">
        <v>80</v>
      </c>
      <c r="B28" s="10" t="s">
        <v>81</v>
      </c>
      <c r="C28" s="4">
        <v>0.1</v>
      </c>
      <c r="D28" s="4">
        <v>0.1</v>
      </c>
      <c r="E28" s="4">
        <v>0.1</v>
      </c>
      <c r="F28" s="4">
        <v>0.1</v>
      </c>
      <c r="G28" s="1">
        <f t="shared" si="2"/>
        <v>100</v>
      </c>
      <c r="H28" s="2">
        <f>E28/D28*100</f>
        <v>100</v>
      </c>
      <c r="I28" s="30">
        <f t="shared" si="1"/>
        <v>100</v>
      </c>
    </row>
    <row r="29" spans="1:9" ht="3.75" customHeight="1" hidden="1">
      <c r="A29" s="36" t="s">
        <v>26</v>
      </c>
      <c r="B29" s="10"/>
      <c r="C29" s="4"/>
      <c r="D29" s="4"/>
      <c r="E29" s="4"/>
      <c r="F29" s="4"/>
      <c r="G29" s="1" t="e">
        <f t="shared" si="2"/>
        <v>#DIV/0!</v>
      </c>
      <c r="H29" s="2" t="e">
        <f>E29/D29*100</f>
        <v>#DIV/0!</v>
      </c>
      <c r="I29" s="30" t="e">
        <f t="shared" si="1"/>
        <v>#DIV/0!</v>
      </c>
    </row>
    <row r="30" spans="1:9" ht="18.75" customHeight="1">
      <c r="A30" s="36" t="s">
        <v>82</v>
      </c>
      <c r="B30" s="10" t="s">
        <v>83</v>
      </c>
      <c r="C30" s="4">
        <v>108.4</v>
      </c>
      <c r="D30" s="4">
        <v>0</v>
      </c>
      <c r="E30" s="4">
        <v>0</v>
      </c>
      <c r="F30" s="4">
        <v>98.4</v>
      </c>
      <c r="G30" s="1">
        <f t="shared" si="2"/>
        <v>0</v>
      </c>
      <c r="H30" s="2"/>
      <c r="I30" s="30">
        <f t="shared" si="1"/>
        <v>0</v>
      </c>
    </row>
    <row r="31" spans="1:9" ht="24.75" customHeight="1">
      <c r="A31" s="37" t="s">
        <v>12</v>
      </c>
      <c r="B31" s="13" t="s">
        <v>36</v>
      </c>
      <c r="C31" s="3">
        <v>82.5</v>
      </c>
      <c r="D31" s="3">
        <v>81</v>
      </c>
      <c r="E31" s="3">
        <v>80.6</v>
      </c>
      <c r="F31" s="3">
        <v>304.1</v>
      </c>
      <c r="G31" s="1">
        <f t="shared" si="2"/>
        <v>97.69696969696969</v>
      </c>
      <c r="H31" s="2">
        <f>E31/D31*100</f>
        <v>99.50617283950616</v>
      </c>
      <c r="I31" s="30">
        <f t="shared" si="1"/>
        <v>26.504439329168033</v>
      </c>
    </row>
    <row r="32" spans="1:9" ht="17.25" customHeight="1">
      <c r="A32" s="40" t="s">
        <v>13</v>
      </c>
      <c r="B32" s="15"/>
      <c r="C32" s="5">
        <f>C4+C21+C31</f>
        <v>1757.2</v>
      </c>
      <c r="D32" s="5">
        <f>D4+D21+D31</f>
        <v>1707.3</v>
      </c>
      <c r="E32" s="5">
        <f>E4+E21+E31</f>
        <v>1448.8999999999996</v>
      </c>
      <c r="F32" s="5">
        <f>F4+F21+F31</f>
        <v>2382.7999999999997</v>
      </c>
      <c r="G32" s="1">
        <f t="shared" si="2"/>
        <v>82.45504211245161</v>
      </c>
      <c r="H32" s="2">
        <f>E32/D32*100</f>
        <v>84.86499150705791</v>
      </c>
      <c r="I32" s="30">
        <f t="shared" si="1"/>
        <v>60.80661406748362</v>
      </c>
    </row>
    <row r="33" spans="1:9" ht="12.75" customHeight="1">
      <c r="A33" s="41" t="s">
        <v>14</v>
      </c>
      <c r="B33" s="14"/>
      <c r="C33" s="6"/>
      <c r="D33" s="6"/>
      <c r="E33" s="6"/>
      <c r="F33" s="6"/>
      <c r="G33" s="1"/>
      <c r="H33" s="2"/>
      <c r="I33" s="30"/>
    </row>
    <row r="34" spans="1:9" ht="12.75">
      <c r="A34" s="37" t="s">
        <v>15</v>
      </c>
      <c r="B34" s="16" t="s">
        <v>37</v>
      </c>
      <c r="C34" s="3">
        <v>548.9</v>
      </c>
      <c r="D34" s="3">
        <v>551.7</v>
      </c>
      <c r="E34" s="3">
        <v>428.1</v>
      </c>
      <c r="F34" s="3">
        <v>601.6</v>
      </c>
      <c r="G34" s="1">
        <f aca="true" t="shared" si="3" ref="G34:G40">E34/C34*100</f>
        <v>77.99234833302971</v>
      </c>
      <c r="H34" s="2">
        <f aca="true" t="shared" si="4" ref="H34:H40">E34/D34*100</f>
        <v>77.59651984774334</v>
      </c>
      <c r="I34" s="30">
        <f aca="true" t="shared" si="5" ref="I34:I42">E34/F34*100</f>
        <v>71.16023936170212</v>
      </c>
    </row>
    <row r="35" spans="1:9" ht="12.75">
      <c r="A35" s="36" t="s">
        <v>16</v>
      </c>
      <c r="B35" s="10">
        <v>211.213</v>
      </c>
      <c r="C35" s="4">
        <v>467</v>
      </c>
      <c r="D35" s="4">
        <v>467</v>
      </c>
      <c r="E35" s="4">
        <v>365.8</v>
      </c>
      <c r="F35" s="4">
        <v>380.7</v>
      </c>
      <c r="G35" s="1">
        <f t="shared" si="3"/>
        <v>78.32976445396146</v>
      </c>
      <c r="H35" s="2">
        <f t="shared" si="4"/>
        <v>78.32976445396146</v>
      </c>
      <c r="I35" s="30">
        <f t="shared" si="5"/>
        <v>96.08615707906488</v>
      </c>
    </row>
    <row r="36" spans="1:9" ht="12.75">
      <c r="A36" s="36" t="s">
        <v>23</v>
      </c>
      <c r="B36" s="10">
        <v>223</v>
      </c>
      <c r="C36" s="4">
        <v>22.8</v>
      </c>
      <c r="D36" s="4">
        <v>22.8</v>
      </c>
      <c r="E36" s="4">
        <v>8.8</v>
      </c>
      <c r="F36" s="4">
        <v>8.2</v>
      </c>
      <c r="G36" s="1">
        <f t="shared" si="3"/>
        <v>38.59649122807018</v>
      </c>
      <c r="H36" s="2">
        <f t="shared" si="4"/>
        <v>38.59649122807018</v>
      </c>
      <c r="I36" s="30">
        <f t="shared" si="5"/>
        <v>107.31707317073173</v>
      </c>
    </row>
    <row r="37" spans="1:9" ht="13.5" customHeight="1">
      <c r="A37" s="36" t="s">
        <v>17</v>
      </c>
      <c r="B37" s="10"/>
      <c r="C37" s="4">
        <f>C34-C35-C36</f>
        <v>59.09999999999998</v>
      </c>
      <c r="D37" s="4">
        <f>D34-D35-D36</f>
        <v>61.90000000000005</v>
      </c>
      <c r="E37" s="4">
        <f>E34-E35-E36</f>
        <v>53.500000000000014</v>
      </c>
      <c r="F37" s="4">
        <f>F34-F35-F36</f>
        <v>212.70000000000005</v>
      </c>
      <c r="G37" s="1">
        <f t="shared" si="3"/>
        <v>90.5245346869713</v>
      </c>
      <c r="H37" s="2">
        <f t="shared" si="4"/>
        <v>86.42972536348945</v>
      </c>
      <c r="I37" s="30">
        <f t="shared" si="5"/>
        <v>25.152797367183826</v>
      </c>
    </row>
    <row r="38" spans="1:9" ht="12.75" hidden="1">
      <c r="A38" s="44" t="s">
        <v>79</v>
      </c>
      <c r="B38" s="17" t="s">
        <v>78</v>
      </c>
      <c r="C38" s="4"/>
      <c r="D38" s="4"/>
      <c r="E38" s="4"/>
      <c r="F38" s="4"/>
      <c r="G38" s="1" t="e">
        <f t="shared" si="3"/>
        <v>#DIV/0!</v>
      </c>
      <c r="H38" s="2" t="e">
        <f t="shared" si="4"/>
        <v>#DIV/0!</v>
      </c>
      <c r="I38" s="30" t="e">
        <f t="shared" si="5"/>
        <v>#DIV/0!</v>
      </c>
    </row>
    <row r="39" spans="1:9" ht="12.75">
      <c r="A39" s="38" t="s">
        <v>24</v>
      </c>
      <c r="B39" s="17" t="s">
        <v>51</v>
      </c>
      <c r="C39" s="1">
        <v>45.5</v>
      </c>
      <c r="D39" s="1">
        <v>45.5</v>
      </c>
      <c r="E39" s="1">
        <v>27.8</v>
      </c>
      <c r="F39" s="1">
        <v>31.6</v>
      </c>
      <c r="G39" s="1">
        <f t="shared" si="3"/>
        <v>61.0989010989011</v>
      </c>
      <c r="H39" s="2">
        <f t="shared" si="4"/>
        <v>61.0989010989011</v>
      </c>
      <c r="I39" s="30">
        <f t="shared" si="5"/>
        <v>87.9746835443038</v>
      </c>
    </row>
    <row r="40" spans="1:9" ht="0.75" customHeight="1" hidden="1">
      <c r="A40" s="37" t="s">
        <v>38</v>
      </c>
      <c r="B40" s="16" t="s">
        <v>39</v>
      </c>
      <c r="C40" s="3">
        <v>0</v>
      </c>
      <c r="D40" s="3"/>
      <c r="E40" s="3"/>
      <c r="F40" s="3"/>
      <c r="G40" s="1" t="e">
        <f t="shared" si="3"/>
        <v>#DIV/0!</v>
      </c>
      <c r="H40" s="2" t="e">
        <f t="shared" si="4"/>
        <v>#DIV/0!</v>
      </c>
      <c r="I40" s="30" t="e">
        <f t="shared" si="5"/>
        <v>#DIV/0!</v>
      </c>
    </row>
    <row r="41" spans="1:9" ht="12.75" customHeight="1">
      <c r="A41" s="37" t="s">
        <v>53</v>
      </c>
      <c r="B41" s="16" t="s">
        <v>52</v>
      </c>
      <c r="C41" s="3"/>
      <c r="D41" s="3">
        <v>0</v>
      </c>
      <c r="E41" s="3">
        <v>0</v>
      </c>
      <c r="F41" s="3">
        <v>18</v>
      </c>
      <c r="G41" s="1"/>
      <c r="H41" s="2"/>
      <c r="I41" s="30">
        <f t="shared" si="5"/>
        <v>0</v>
      </c>
    </row>
    <row r="42" spans="1:9" ht="12.75">
      <c r="A42" s="37" t="s">
        <v>95</v>
      </c>
      <c r="B42" s="16" t="s">
        <v>94</v>
      </c>
      <c r="C42" s="3">
        <v>604.2</v>
      </c>
      <c r="D42" s="3">
        <v>572.9</v>
      </c>
      <c r="E42" s="3">
        <v>359</v>
      </c>
      <c r="F42" s="3">
        <v>554.3</v>
      </c>
      <c r="G42" s="1">
        <f aca="true" t="shared" si="6" ref="G42:G49">E42/C42*100</f>
        <v>59.41741145316119</v>
      </c>
      <c r="H42" s="2">
        <f aca="true" t="shared" si="7" ref="H42:H49">E42/D42*100</f>
        <v>62.66364112410543</v>
      </c>
      <c r="I42" s="30">
        <f t="shared" si="5"/>
        <v>64.76637200072165</v>
      </c>
    </row>
    <row r="43" spans="1:9" ht="12.75">
      <c r="A43" s="38" t="s">
        <v>43</v>
      </c>
      <c r="B43" s="17" t="s">
        <v>54</v>
      </c>
      <c r="C43" s="1">
        <v>0.8</v>
      </c>
      <c r="D43" s="1">
        <v>35.8</v>
      </c>
      <c r="E43" s="4">
        <v>0</v>
      </c>
      <c r="F43" s="4"/>
      <c r="G43" s="1">
        <f t="shared" si="6"/>
        <v>0</v>
      </c>
      <c r="H43" s="2">
        <f t="shared" si="7"/>
        <v>0</v>
      </c>
      <c r="I43" s="30"/>
    </row>
    <row r="44" spans="1:9" ht="12.75">
      <c r="A44" s="37" t="s">
        <v>21</v>
      </c>
      <c r="B44" s="16" t="s">
        <v>40</v>
      </c>
      <c r="C44" s="3">
        <v>551.6</v>
      </c>
      <c r="D44" s="3">
        <v>576.6</v>
      </c>
      <c r="E44" s="3">
        <v>425.7</v>
      </c>
      <c r="F44" s="3">
        <v>431</v>
      </c>
      <c r="G44" s="1">
        <f t="shared" si="6"/>
        <v>77.17548948513415</v>
      </c>
      <c r="H44" s="2">
        <f t="shared" si="7"/>
        <v>73.82934443288241</v>
      </c>
      <c r="I44" s="30">
        <f>E44/F44*100</f>
        <v>98.77030162412993</v>
      </c>
    </row>
    <row r="45" spans="1:9" ht="12.75">
      <c r="A45" s="36" t="s">
        <v>16</v>
      </c>
      <c r="B45" s="10">
        <v>211.213</v>
      </c>
      <c r="C45" s="4">
        <v>332</v>
      </c>
      <c r="D45" s="4">
        <v>447.2</v>
      </c>
      <c r="E45" s="4">
        <v>349.8</v>
      </c>
      <c r="F45" s="4">
        <v>313.7</v>
      </c>
      <c r="G45" s="1">
        <f t="shared" si="6"/>
        <v>105.36144578313254</v>
      </c>
      <c r="H45" s="2">
        <f t="shared" si="7"/>
        <v>78.22003577817533</v>
      </c>
      <c r="I45" s="30">
        <f>E45/F45*100</f>
        <v>111.50781000956329</v>
      </c>
    </row>
    <row r="46" spans="1:9" ht="11.25" customHeight="1">
      <c r="A46" s="36" t="s">
        <v>23</v>
      </c>
      <c r="B46" s="10">
        <v>223</v>
      </c>
      <c r="C46" s="4">
        <v>29.8</v>
      </c>
      <c r="D46" s="4">
        <v>29.8</v>
      </c>
      <c r="E46" s="4">
        <v>3.2</v>
      </c>
      <c r="F46" s="4">
        <v>5.6</v>
      </c>
      <c r="G46" s="1">
        <f t="shared" si="6"/>
        <v>10.738255033557047</v>
      </c>
      <c r="H46" s="2">
        <f t="shared" si="7"/>
        <v>10.738255033557047</v>
      </c>
      <c r="I46" s="30">
        <f>E46/F46*100</f>
        <v>57.14285714285715</v>
      </c>
    </row>
    <row r="47" spans="1:9" ht="12.75">
      <c r="A47" s="36" t="s">
        <v>44</v>
      </c>
      <c r="B47" s="10"/>
      <c r="C47" s="4">
        <f>C44-C45-C46</f>
        <v>189.8</v>
      </c>
      <c r="D47" s="4">
        <f>D44-D45-D46</f>
        <v>99.60000000000004</v>
      </c>
      <c r="E47" s="4">
        <f>E44-E45-E46</f>
        <v>72.69999999999997</v>
      </c>
      <c r="F47" s="4">
        <f>F44-F45-F46</f>
        <v>111.70000000000002</v>
      </c>
      <c r="G47" s="1">
        <f t="shared" si="6"/>
        <v>38.30347734457322</v>
      </c>
      <c r="H47" s="2">
        <f t="shared" si="7"/>
        <v>72.99196787148588</v>
      </c>
      <c r="I47" s="30">
        <f>E47/F47*100</f>
        <v>65.08504923903308</v>
      </c>
    </row>
    <row r="48" spans="1:9" ht="12.75">
      <c r="A48" s="38" t="s">
        <v>56</v>
      </c>
      <c r="B48" s="29" t="s">
        <v>55</v>
      </c>
      <c r="C48" s="20">
        <v>4</v>
      </c>
      <c r="D48" s="20">
        <v>4</v>
      </c>
      <c r="E48" s="20">
        <v>4</v>
      </c>
      <c r="F48" s="20">
        <v>4</v>
      </c>
      <c r="G48" s="1">
        <f t="shared" si="6"/>
        <v>100</v>
      </c>
      <c r="H48" s="2">
        <f t="shared" si="7"/>
        <v>100</v>
      </c>
      <c r="I48" s="30">
        <f>E48/F48*100</f>
        <v>100</v>
      </c>
    </row>
    <row r="49" spans="1:9" ht="12.75">
      <c r="A49" s="38" t="s">
        <v>57</v>
      </c>
      <c r="B49" s="17" t="s">
        <v>58</v>
      </c>
      <c r="C49" s="1">
        <v>2.2</v>
      </c>
      <c r="D49" s="1">
        <v>2.2</v>
      </c>
      <c r="E49" s="20">
        <v>0</v>
      </c>
      <c r="F49" s="20">
        <v>0</v>
      </c>
      <c r="G49" s="1">
        <f t="shared" si="6"/>
        <v>0</v>
      </c>
      <c r="H49" s="2">
        <f t="shared" si="7"/>
        <v>0</v>
      </c>
      <c r="I49" s="30"/>
    </row>
    <row r="50" spans="1:9" ht="12.75" customHeight="1">
      <c r="A50" s="38" t="s">
        <v>41</v>
      </c>
      <c r="B50" s="13">
        <v>1003</v>
      </c>
      <c r="C50" s="3">
        <f>C51+C52+C54</f>
        <v>0</v>
      </c>
      <c r="D50" s="3">
        <f>D51+D52</f>
        <v>0</v>
      </c>
      <c r="E50" s="3">
        <f>E51+E52</f>
        <v>0</v>
      </c>
      <c r="F50" s="3">
        <f>F51+F52</f>
        <v>440.6</v>
      </c>
      <c r="G50" s="1"/>
      <c r="H50" s="2"/>
      <c r="I50" s="30"/>
    </row>
    <row r="51" spans="1:9" ht="12.75" customHeight="1" hidden="1">
      <c r="A51" s="38" t="s">
        <v>75</v>
      </c>
      <c r="B51" s="18"/>
      <c r="C51" s="31">
        <v>0</v>
      </c>
      <c r="D51" s="31">
        <v>0</v>
      </c>
      <c r="E51" s="22">
        <v>0</v>
      </c>
      <c r="F51" s="20">
        <v>0</v>
      </c>
      <c r="G51" s="1"/>
      <c r="H51" s="2"/>
      <c r="I51" s="30"/>
    </row>
    <row r="52" spans="1:9" ht="13.5" customHeight="1">
      <c r="A52" s="36" t="s">
        <v>100</v>
      </c>
      <c r="B52" s="18"/>
      <c r="C52" s="22">
        <v>0</v>
      </c>
      <c r="D52" s="22">
        <v>0</v>
      </c>
      <c r="E52" s="31">
        <v>0</v>
      </c>
      <c r="F52" s="31">
        <v>440.6</v>
      </c>
      <c r="G52" s="1"/>
      <c r="H52" s="2"/>
      <c r="I52" s="30"/>
    </row>
    <row r="53" spans="1:9" ht="15.75" customHeight="1">
      <c r="A53" s="36" t="s">
        <v>42</v>
      </c>
      <c r="B53" s="18" t="s">
        <v>45</v>
      </c>
      <c r="C53" s="4"/>
      <c r="D53" s="4"/>
      <c r="E53" s="4"/>
      <c r="F53" s="4"/>
      <c r="G53" s="1"/>
      <c r="H53" s="2"/>
      <c r="I53" s="30"/>
    </row>
    <row r="54" spans="1:9" ht="15" customHeight="1">
      <c r="A54" s="38" t="s">
        <v>88</v>
      </c>
      <c r="B54" s="18"/>
      <c r="C54" s="4"/>
      <c r="D54" s="20">
        <v>0</v>
      </c>
      <c r="E54" s="20">
        <v>0</v>
      </c>
      <c r="F54" s="4"/>
      <c r="G54" s="1"/>
      <c r="H54" s="2"/>
      <c r="I54" s="30"/>
    </row>
    <row r="55" spans="1:9" ht="15.75" customHeight="1">
      <c r="A55" s="40" t="s">
        <v>18</v>
      </c>
      <c r="B55" s="15"/>
      <c r="C55" s="7">
        <f>C34+C39+C40+C41+C42+C43+C44+C48+C49+C50</f>
        <v>1757.2</v>
      </c>
      <c r="D55" s="7">
        <f>D34+D39+D40+D41+D42+D43+D44+D48+D49+D50+D54</f>
        <v>1788.7</v>
      </c>
      <c r="E55" s="7">
        <f>E34+E39+E40+E41+E42+E43+E44+E48+E49+E50+E54</f>
        <v>1244.6000000000001</v>
      </c>
      <c r="F55" s="7">
        <f>F34+F39+F40+F41+F42+F43+F44+F48+F49+F50+F38</f>
        <v>2081.1</v>
      </c>
      <c r="G55" s="1">
        <f>E55/C55*100</f>
        <v>70.82859094013203</v>
      </c>
      <c r="H55" s="2">
        <f>E55/D55*100</f>
        <v>69.58126013305753</v>
      </c>
      <c r="I55" s="30">
        <f>E55/F55*100</f>
        <v>59.80491086444669</v>
      </c>
    </row>
    <row r="56" spans="1:9" ht="20.25" customHeight="1">
      <c r="A56" s="38" t="s">
        <v>46</v>
      </c>
      <c r="B56" s="19"/>
      <c r="C56" s="7">
        <f>C32-C55</f>
        <v>0</v>
      </c>
      <c r="D56" s="7">
        <f>D32-D55</f>
        <v>-81.40000000000009</v>
      </c>
      <c r="E56" s="7">
        <f>E32-E55</f>
        <v>204.2999999999995</v>
      </c>
      <c r="F56" s="7">
        <f>F32-F55</f>
        <v>301.6999999999998</v>
      </c>
      <c r="G56" s="1"/>
      <c r="H56" s="8"/>
      <c r="I56" s="28"/>
    </row>
    <row r="57" spans="1:8" ht="12" customHeight="1">
      <c r="A57" s="42"/>
      <c r="B57" s="23"/>
      <c r="C57" s="24"/>
      <c r="D57" s="24"/>
      <c r="E57" s="24"/>
      <c r="F57" s="24"/>
      <c r="G57" s="25"/>
      <c r="H57" s="26"/>
    </row>
    <row r="58" spans="1:6" ht="12.75">
      <c r="A58" s="43" t="s">
        <v>49</v>
      </c>
      <c r="C58" s="21" t="s">
        <v>50</v>
      </c>
      <c r="D58" s="21"/>
      <c r="E58" s="21"/>
      <c r="F58" s="21"/>
    </row>
    <row r="59" spans="1:6" ht="12.75">
      <c r="A59" s="43" t="s">
        <v>70</v>
      </c>
      <c r="C59" s="50"/>
      <c r="D59" s="50"/>
      <c r="E59" s="50"/>
      <c r="F59" s="21"/>
    </row>
    <row r="60" spans="3:6" ht="12.75">
      <c r="C60" s="50"/>
      <c r="D60" s="50"/>
      <c r="E60" s="50"/>
      <c r="F60" s="21"/>
    </row>
    <row r="61" spans="3:6" ht="12.75">
      <c r="C61" s="21"/>
      <c r="D61" s="21"/>
      <c r="E61" s="21"/>
      <c r="F61" s="21"/>
    </row>
    <row r="62" spans="3:6" ht="12.75">
      <c r="C62" s="21"/>
      <c r="D62" s="21"/>
      <c r="E62" s="21"/>
      <c r="F62" s="21"/>
    </row>
    <row r="63" ht="12.75">
      <c r="A63" s="27"/>
    </row>
  </sheetData>
  <mergeCells count="4">
    <mergeCell ref="A1:I1"/>
    <mergeCell ref="C60:E60"/>
    <mergeCell ref="G2:H2"/>
    <mergeCell ref="C59:E59"/>
  </mergeCells>
  <printOptions/>
  <pageMargins left="0.7874015748031497" right="0.7874015748031497" top="0.3937007874015748" bottom="0.5905511811023623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Кириллова</cp:lastModifiedBy>
  <cp:lastPrinted>2010-11-16T06:19:44Z</cp:lastPrinted>
  <dcterms:created xsi:type="dcterms:W3CDTF">2006-03-13T07:15:44Z</dcterms:created>
  <dcterms:modified xsi:type="dcterms:W3CDTF">2010-11-16T06:25:45Z</dcterms:modified>
  <cp:category/>
  <cp:version/>
  <cp:contentType/>
  <cp:contentStatus/>
</cp:coreProperties>
</file>