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екабрь 2009" sheetId="1" r:id="rId1"/>
    <sheet name="октябрь" sheetId="2" r:id="rId2"/>
    <sheet name="сентябрь" sheetId="3" r:id="rId3"/>
    <sheet name="август" sheetId="4" r:id="rId4"/>
    <sheet name="июль" sheetId="5" r:id="rId5"/>
    <sheet name="июнь" sheetId="6" r:id="rId6"/>
    <sheet name="апрель2009" sheetId="7" r:id="rId7"/>
    <sheet name="март" sheetId="8" r:id="rId8"/>
  </sheets>
  <definedNames/>
  <calcPr fullCalcOnLoad="1"/>
</workbook>
</file>

<file path=xl/sharedStrings.xml><?xml version="1.0" encoding="utf-8"?>
<sst xmlns="http://schemas.openxmlformats.org/spreadsheetml/2006/main" count="806" uniqueCount="129">
  <si>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</si>
  <si>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</si>
  <si>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</si>
  <si>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</si>
  <si>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</si>
  <si>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</si>
  <si>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</si>
  <si>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</si>
  <si>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</si>
  <si>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</si>
  <si>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</si>
  <si>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</si>
  <si>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</si>
  <si>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</si>
  <si>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</si>
  <si>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</si>
  <si>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</si>
  <si>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</si>
  <si>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</si>
  <si>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</si>
  <si>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</si>
  <si>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</si>
  <si>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</si>
  <si>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</si>
  <si>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</si>
  <si>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</si>
  <si>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</si>
  <si>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</si>
  <si>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</si>
  <si>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</si>
  <si>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</si>
  <si>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</si>
  <si>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</si>
  <si>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</si>
  <si>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</si>
  <si>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</si>
  <si>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</si>
  <si>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</si>
  <si>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</si>
  <si>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</si>
  <si>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</si>
  <si>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</si>
  <si>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</si>
  <si>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</si>
  <si>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</si>
  <si>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</si>
  <si>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</si>
  <si>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</si>
  <si>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</si>
  <si>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</si>
  <si>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</si>
  <si>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</si>
  <si>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</si>
  <si>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</si>
  <si>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</si>
  <si>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</si>
  <si>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</si>
  <si>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</si>
  <si>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</si>
  <si>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</si>
  <si>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</si>
  <si>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</si>
  <si>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1003 1040200 501 262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</si>
  <si>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</si>
  <si>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</si>
  <si>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</si>
  <si>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</si>
  <si>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</si>
  <si>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</si>
  <si>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</si>
  <si>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</si>
  <si>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</si>
  <si>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</si>
  <si>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</si>
  <si>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</si>
  <si>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</si>
  <si>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Исп. Кириллова Л.В.</t>
  </si>
  <si>
    <t>1003 1001100 099 262</t>
  </si>
  <si>
    <t>Пособия по социальной помощи населению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</si>
  <si>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</si>
  <si>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</si>
  <si>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</si>
  <si>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</si>
  <si>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</si>
  <si>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</si>
  <si>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</si>
  <si>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</si>
  <si>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>АНАЛИЗ ИСПОЛНЕНИЯ БЮДЖЕТА  ШЕРАУТСКОГО  ПОСЕЛЕНИЯ НА 01.04.2009 г.</t>
  </si>
  <si>
    <t xml:space="preserve">Утверж. план на 2009г </t>
  </si>
  <si>
    <t>Уточ.     план на 2009 г</t>
  </si>
  <si>
    <t>Исполнено на 01.04.09</t>
  </si>
  <si>
    <t>Исполнено на 01.04.08</t>
  </si>
  <si>
    <t xml:space="preserve">% исп. 2009 к 2008 г. 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</si>
  <si>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</si>
  <si>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</si>
  <si>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</si>
  <si>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св.15р</t>
  </si>
  <si>
    <t>св.37р</t>
  </si>
  <si>
    <t>АНАЛИЗ ИСПОЛНЕНИЯ БЮДЖЕТА  ШЕРАУТСКОГО  ПОСЕЛЕНИЯ НА 01.05.2009 г.</t>
  </si>
  <si>
    <t>Исполнено на 01.05.09</t>
  </si>
  <si>
    <t>Исполнено на 01.05.08</t>
  </si>
  <si>
    <t>АНАЛИЗ ИСПОЛНЕНИЯ БЮДЖЕТА  ШЕРАУТСКОГО  ПОСЕЛЕНИЯ НА 01.07.2009 г.</t>
  </si>
  <si>
    <t>Исполнено на 01.07.09</t>
  </si>
  <si>
    <t>Исполнено на 01.07.08</t>
  </si>
  <si>
    <t>Прочие межбюджетные трансферты, передаваемые бюджетам поселений</t>
  </si>
  <si>
    <t>993 202 04999 10 0000 151</t>
  </si>
  <si>
    <t>АНАЛИЗ ИСПОЛНЕНИЯ БЮДЖЕТА  ШЕРАУТСКОГО  ПОСЕЛЕНИЯ НА 01.08.2009 г.</t>
  </si>
  <si>
    <t>Исполнено на 01.08.09</t>
  </si>
  <si>
    <t>Исполнено на 01.08.08</t>
  </si>
  <si>
    <t>АНАЛИЗ ИСПОЛНЕНИЯ БЮДЖЕТА  ШЕРАУТСКОГО  ПОСЕЛЕНИЯ НА 01.09.2009 г.</t>
  </si>
  <si>
    <t>Исполнено на 01.09.09</t>
  </si>
  <si>
    <t>Исполнено на 01.09.08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</si>
  <si>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</si>
  <si>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</si>
  <si>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>АНАЛИЗ ИСПОЛНЕНИЯ БЮДЖЕТА  ШЕРАУТСКОГО  ПОСЕЛЕНИЯ НА 01.10.2009 г.</t>
  </si>
  <si>
    <t>Исполнено на 01.10.09</t>
  </si>
  <si>
    <t>Исполнено на 01.10.08</t>
  </si>
  <si>
    <t xml:space="preserve">  - Обесп.жильем молодых семей "Соцразвитие села"</t>
  </si>
  <si>
    <t>АНАЛИЗ ИСПОЛНЕНИЯ БЮДЖЕТА  ШЕРАУТСКОГО  ПОСЕЛЕНИЯ НА 01.11.2009 г.</t>
  </si>
  <si>
    <t>Исполнено на 01.11.09</t>
  </si>
  <si>
    <t>Исполнено на 01.11.08</t>
  </si>
  <si>
    <t>АНАЛИЗ ИСПОЛНЕНИЯ БЮДЖЕТА  ШЕРАУТСКОГО  ПОСЕЛЕНИЯ НА 01.01.2010 г.</t>
  </si>
  <si>
    <t>Исполнено на 01.01.10</t>
  </si>
  <si>
    <t>Исполнено на 01.01.09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</si>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</sst>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5">
      <selection activeCell="A60" sqref="A60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121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122</v>
      </c>
      <c r="F3" s="10" t="s">
        <v>123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C5+C17</f>
        <v>845.5</v>
      </c>
      <c r="D4" s="1">
        <f>D5+D17</f>
        <v>901.4</v>
      </c>
      <c r="E4" s="1">
        <f>E5+E17</f>
        <v>963.9000000000001</v>
      </c>
      <c r="F4" s="1">
        <f>F5+F17</f>
        <v>827.7</v>
      </c>
      <c r="G4" s="1">
        <f aca="true" t="shared" si="0" ref="G4:G21">E4/C4*100</f>
        <v>114.00354819633354</v>
      </c>
      <c r="H4" s="2">
        <f aca="true" t="shared" si="1" ref="H4:H22">E4/D4*100</f>
        <v>106.93365875305084</v>
      </c>
      <c r="I4" s="28">
        <f aca="true" t="shared" si="2" ref="I4:I27">E4/F4*100</f>
        <v>116.45523740485683</v>
      </c>
    </row>
    <row r="5" spans="1:9" ht="12.75">
      <c r="A5" s="32" t="s">
        <v>18</v>
      </c>
      <c r="B5" s="12"/>
      <c r="C5" s="1">
        <f>C6+C8+C10</f>
        <v>809.5</v>
      </c>
      <c r="D5" s="1">
        <f>D6+D8+D10+D15+D16</f>
        <v>883</v>
      </c>
      <c r="E5" s="1">
        <f>E6+E8+E10+E15+E16</f>
        <v>944.8000000000001</v>
      </c>
      <c r="F5" s="1">
        <f>F6+F8+F10</f>
        <v>794.1</v>
      </c>
      <c r="G5" s="1">
        <f t="shared" si="0"/>
        <v>116.71402100061768</v>
      </c>
      <c r="H5" s="2">
        <f t="shared" si="1"/>
        <v>106.99886749716876</v>
      </c>
      <c r="I5" s="28">
        <f t="shared" si="2"/>
        <v>118.97745875834278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320</v>
      </c>
      <c r="E6" s="3">
        <f>E7</f>
        <v>351</v>
      </c>
      <c r="F6" s="3">
        <f>F7</f>
        <v>319</v>
      </c>
      <c r="G6" s="1">
        <f t="shared" si="0"/>
        <v>103.23529411764707</v>
      </c>
      <c r="H6" s="2">
        <f t="shared" si="1"/>
        <v>109.6875</v>
      </c>
      <c r="I6" s="28">
        <f t="shared" si="2"/>
        <v>110.03134796238245</v>
      </c>
    </row>
    <row r="7" spans="1:9" ht="12.75">
      <c r="A7" s="34" t="s">
        <v>2</v>
      </c>
      <c r="B7" s="9" t="s">
        <v>63</v>
      </c>
      <c r="C7" s="4">
        <v>340</v>
      </c>
      <c r="D7" s="4">
        <v>320</v>
      </c>
      <c r="E7" s="4">
        <v>351</v>
      </c>
      <c r="F7" s="4">
        <v>319</v>
      </c>
      <c r="G7" s="1">
        <f t="shared" si="0"/>
        <v>103.23529411764707</v>
      </c>
      <c r="H7" s="2">
        <f t="shared" si="1"/>
        <v>109.6875</v>
      </c>
      <c r="I7" s="28">
        <f t="shared" si="2"/>
        <v>110.03134796238245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145</v>
      </c>
      <c r="E8" s="3">
        <f>E9</f>
        <v>150</v>
      </c>
      <c r="F8" s="3">
        <f>F9</f>
        <v>123.6</v>
      </c>
      <c r="G8" s="1">
        <f t="shared" si="0"/>
        <v>115.38461538461537</v>
      </c>
      <c r="H8" s="2">
        <f t="shared" si="1"/>
        <v>103.44827586206897</v>
      </c>
      <c r="I8" s="28">
        <f t="shared" si="2"/>
        <v>121.35922330097088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145</v>
      </c>
      <c r="E9" s="4">
        <v>150</v>
      </c>
      <c r="F9" s="4">
        <v>123.6</v>
      </c>
      <c r="G9" s="1">
        <f t="shared" si="0"/>
        <v>115.38461538461537</v>
      </c>
      <c r="H9" s="2">
        <f t="shared" si="1"/>
        <v>103.44827586206897</v>
      </c>
      <c r="I9" s="28">
        <f t="shared" si="2"/>
        <v>121.35922330097088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404.5</v>
      </c>
      <c r="E10" s="3">
        <f>E11+E12</f>
        <v>430.00000000000006</v>
      </c>
      <c r="F10" s="3">
        <f>F11+F12</f>
        <v>351.5</v>
      </c>
      <c r="G10" s="1">
        <f t="shared" si="0"/>
        <v>126.65684830633286</v>
      </c>
      <c r="H10" s="2">
        <f t="shared" si="1"/>
        <v>106.30407911001238</v>
      </c>
      <c r="I10" s="28">
        <f t="shared" si="2"/>
        <v>122.33285917496445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37</v>
      </c>
      <c r="E11" s="4">
        <v>38.1</v>
      </c>
      <c r="F11" s="4">
        <v>42.3</v>
      </c>
      <c r="G11" s="1">
        <f t="shared" si="0"/>
        <v>91.80722891566265</v>
      </c>
      <c r="H11" s="2">
        <f t="shared" si="1"/>
        <v>102.97297297297298</v>
      </c>
      <c r="I11" s="28">
        <f t="shared" si="2"/>
        <v>90.07092198581562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367.5</v>
      </c>
      <c r="E12" s="21">
        <f>E13+E14</f>
        <v>391.90000000000003</v>
      </c>
      <c r="F12" s="21">
        <f>F13+F14</f>
        <v>309.2</v>
      </c>
      <c r="G12" s="1">
        <f t="shared" si="0"/>
        <v>131.51006711409397</v>
      </c>
      <c r="H12" s="2">
        <f t="shared" si="1"/>
        <v>106.63945578231294</v>
      </c>
      <c r="I12" s="28">
        <f t="shared" si="2"/>
        <v>126.74644243208282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365.5</v>
      </c>
      <c r="E13" s="4">
        <v>389.8</v>
      </c>
      <c r="F13" s="4">
        <v>304.9</v>
      </c>
      <c r="G13" s="1">
        <f t="shared" si="0"/>
        <v>132.49490142760027</v>
      </c>
      <c r="H13" s="2">
        <f t="shared" si="1"/>
        <v>106.64842681258551</v>
      </c>
      <c r="I13" s="28">
        <f t="shared" si="2"/>
        <v>127.8451951459495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2</v>
      </c>
      <c r="E14" s="4">
        <v>2.1</v>
      </c>
      <c r="F14" s="22">
        <v>4.3</v>
      </c>
      <c r="G14" s="1">
        <f t="shared" si="0"/>
        <v>55.26315789473685</v>
      </c>
      <c r="H14" s="2">
        <f t="shared" si="1"/>
        <v>105</v>
      </c>
      <c r="I14" s="28">
        <f t="shared" si="2"/>
        <v>48.83720930232558</v>
      </c>
    </row>
    <row r="15" spans="1:9" ht="13.5" customHeight="1">
      <c r="A15" s="35" t="s">
        <v>124</v>
      </c>
      <c r="B15" s="10" t="s">
        <v>125</v>
      </c>
      <c r="C15" s="4"/>
      <c r="D15" s="4">
        <v>10</v>
      </c>
      <c r="E15" s="4">
        <v>10.1</v>
      </c>
      <c r="F15" s="22"/>
      <c r="G15" s="1"/>
      <c r="H15" s="2">
        <f t="shared" si="1"/>
        <v>101</v>
      </c>
      <c r="I15" s="28"/>
    </row>
    <row r="16" spans="1:9" ht="13.5" customHeight="1">
      <c r="A16" s="46" t="s">
        <v>126</v>
      </c>
      <c r="B16" s="10" t="s">
        <v>127</v>
      </c>
      <c r="C16" s="4"/>
      <c r="D16" s="4">
        <v>3.5</v>
      </c>
      <c r="E16" s="4">
        <v>3.7</v>
      </c>
      <c r="F16" s="22"/>
      <c r="G16" s="1"/>
      <c r="H16" s="2">
        <f t="shared" si="1"/>
        <v>105.71428571428572</v>
      </c>
      <c r="I16" s="28"/>
    </row>
    <row r="17" spans="1:9" ht="12.75">
      <c r="A17" s="37" t="s">
        <v>19</v>
      </c>
      <c r="B17" s="15"/>
      <c r="C17" s="1">
        <f>C18+C22</f>
        <v>36</v>
      </c>
      <c r="D17" s="1">
        <f>D18+D22</f>
        <v>18.4</v>
      </c>
      <c r="E17" s="1">
        <f>E18+E22</f>
        <v>19.1</v>
      </c>
      <c r="F17" s="1">
        <f>F18+F22</f>
        <v>33.6</v>
      </c>
      <c r="G17" s="1">
        <f t="shared" si="0"/>
        <v>53.05555555555556</v>
      </c>
      <c r="H17" s="2">
        <f t="shared" si="1"/>
        <v>103.80434782608697</v>
      </c>
      <c r="I17" s="28">
        <f t="shared" si="2"/>
        <v>56.845238095238095</v>
      </c>
    </row>
    <row r="18" spans="1:9" ht="42">
      <c r="A18" s="36" t="s">
        <v>9</v>
      </c>
      <c r="B18" s="14" t="s">
        <v>33</v>
      </c>
      <c r="C18" s="3">
        <f>C19+C20</f>
        <v>36</v>
      </c>
      <c r="D18" s="3">
        <f>D19+D20</f>
        <v>17.5</v>
      </c>
      <c r="E18" s="3">
        <f>E19+E20</f>
        <v>18.1</v>
      </c>
      <c r="F18" s="3">
        <f>F19+F20</f>
        <v>30.4</v>
      </c>
      <c r="G18" s="1">
        <f t="shared" si="0"/>
        <v>50.27777777777778</v>
      </c>
      <c r="H18" s="2">
        <f t="shared" si="1"/>
        <v>103.42857142857144</v>
      </c>
      <c r="I18" s="28">
        <f t="shared" si="2"/>
        <v>59.539473684210535</v>
      </c>
    </row>
    <row r="19" spans="1:9" ht="45">
      <c r="A19" s="35" t="s">
        <v>66</v>
      </c>
      <c r="B19" s="10" t="s">
        <v>71</v>
      </c>
      <c r="C19" s="4">
        <v>21</v>
      </c>
      <c r="D19" s="4">
        <v>11</v>
      </c>
      <c r="E19" s="4">
        <v>11.3</v>
      </c>
      <c r="F19" s="4">
        <v>23.4</v>
      </c>
      <c r="G19" s="1">
        <f t="shared" si="0"/>
        <v>53.80952380952382</v>
      </c>
      <c r="H19" s="2">
        <f t="shared" si="1"/>
        <v>102.72727272727273</v>
      </c>
      <c r="I19" s="28">
        <f t="shared" si="2"/>
        <v>48.2905982905983</v>
      </c>
    </row>
    <row r="20" spans="1:9" ht="34.5" customHeight="1">
      <c r="A20" s="35" t="s">
        <v>67</v>
      </c>
      <c r="B20" s="10" t="s">
        <v>68</v>
      </c>
      <c r="C20" s="4">
        <v>15</v>
      </c>
      <c r="D20" s="4">
        <v>6.5</v>
      </c>
      <c r="E20" s="4">
        <v>6.8</v>
      </c>
      <c r="F20" s="4">
        <v>7</v>
      </c>
      <c r="G20" s="1">
        <f t="shared" si="0"/>
        <v>45.33333333333333</v>
      </c>
      <c r="H20" s="2">
        <f t="shared" si="1"/>
        <v>104.61538461538463</v>
      </c>
      <c r="I20" s="28">
        <f t="shared" si="2"/>
        <v>97.14285714285714</v>
      </c>
    </row>
    <row r="21" spans="1:9" ht="12.75" hidden="1">
      <c r="A21" s="35" t="s">
        <v>70</v>
      </c>
      <c r="B21" s="10"/>
      <c r="C21" s="4"/>
      <c r="D21" s="4"/>
      <c r="E21" s="4"/>
      <c r="F21" s="4"/>
      <c r="G21" s="1" t="e">
        <f t="shared" si="0"/>
        <v>#DIV/0!</v>
      </c>
      <c r="H21" s="2" t="e">
        <f t="shared" si="1"/>
        <v>#DIV/0!</v>
      </c>
      <c r="I21" s="28" t="e">
        <f t="shared" si="2"/>
        <v>#DIV/0!</v>
      </c>
    </row>
    <row r="22" spans="1:9" ht="24">
      <c r="A22" s="35" t="s">
        <v>83</v>
      </c>
      <c r="B22" s="10" t="s">
        <v>84</v>
      </c>
      <c r="C22" s="4"/>
      <c r="D22" s="4">
        <v>0.9</v>
      </c>
      <c r="E22" s="4">
        <v>1</v>
      </c>
      <c r="F22" s="4">
        <v>3.2</v>
      </c>
      <c r="G22" s="1"/>
      <c r="H22" s="2">
        <f t="shared" si="1"/>
        <v>111.11111111111111</v>
      </c>
      <c r="I22" s="28">
        <f t="shared" si="2"/>
        <v>31.25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2823.5</v>
      </c>
      <c r="D23" s="3">
        <f>D24+D25+D26+D29+D30+D28+D31+D27</f>
        <v>3442.2999999999997</v>
      </c>
      <c r="E23" s="3">
        <f>E24+E25+E26+E29+E30+E28+E31+E27</f>
        <v>3442.2999999999997</v>
      </c>
      <c r="F23" s="3">
        <f>F24+F25+F26+F29+F30+F31+F27</f>
        <v>3109.9000000000005</v>
      </c>
      <c r="G23" s="1">
        <f>E23/C23*100</f>
        <v>121.91606162564193</v>
      </c>
      <c r="H23" s="2">
        <f>E23/D23*100</f>
        <v>100</v>
      </c>
      <c r="I23" s="28">
        <f t="shared" si="2"/>
        <v>110.6884465738448</v>
      </c>
    </row>
    <row r="24" spans="1:9" ht="23.25" customHeight="1">
      <c r="A24" s="35" t="s">
        <v>48</v>
      </c>
      <c r="B24" s="10" t="s">
        <v>35</v>
      </c>
      <c r="C24" s="4">
        <v>2187</v>
      </c>
      <c r="D24" s="4">
        <v>2187</v>
      </c>
      <c r="E24" s="4">
        <v>2187</v>
      </c>
      <c r="F24" s="4">
        <v>1630.2</v>
      </c>
      <c r="G24" s="1">
        <f>E24/C24*100</f>
        <v>100</v>
      </c>
      <c r="H24" s="2">
        <f>E24/D24*100</f>
        <v>100</v>
      </c>
      <c r="I24" s="28">
        <f t="shared" si="2"/>
        <v>134.15531836584466</v>
      </c>
    </row>
    <row r="25" spans="1:9" ht="25.5" customHeight="1">
      <c r="A25" s="35" t="s">
        <v>95</v>
      </c>
      <c r="B25" s="10" t="s">
        <v>65</v>
      </c>
      <c r="C25" s="4">
        <v>105.5</v>
      </c>
      <c r="D25" s="4">
        <v>109.5</v>
      </c>
      <c r="E25" s="4">
        <v>109.5</v>
      </c>
      <c r="F25" s="4">
        <v>85.2</v>
      </c>
      <c r="G25" s="1">
        <f>E25/C25*100</f>
        <v>103.7914691943128</v>
      </c>
      <c r="H25" s="2">
        <f>E25/D25*100</f>
        <v>100</v>
      </c>
      <c r="I25" s="28">
        <f t="shared" si="2"/>
        <v>128.52112676056336</v>
      </c>
    </row>
    <row r="26" spans="1:9" ht="25.5" customHeight="1">
      <c r="A26" s="35" t="s">
        <v>74</v>
      </c>
      <c r="B26" s="10" t="s">
        <v>75</v>
      </c>
      <c r="C26" s="4">
        <v>87.3</v>
      </c>
      <c r="D26" s="4"/>
      <c r="E26" s="4"/>
      <c r="F26" s="4">
        <v>623.2</v>
      </c>
      <c r="G26" s="1">
        <f>E26/C26*100</f>
        <v>0</v>
      </c>
      <c r="H26" s="2"/>
      <c r="I26" s="28">
        <f t="shared" si="2"/>
        <v>0</v>
      </c>
    </row>
    <row r="27" spans="1:9" ht="32.25" customHeight="1">
      <c r="A27" s="45" t="s">
        <v>79</v>
      </c>
      <c r="B27" s="10" t="s">
        <v>80</v>
      </c>
      <c r="C27" s="4"/>
      <c r="D27" s="4">
        <v>303</v>
      </c>
      <c r="E27" s="4">
        <v>303</v>
      </c>
      <c r="F27" s="4">
        <v>330.5</v>
      </c>
      <c r="G27" s="1"/>
      <c r="H27" s="2">
        <f>E27/D27*100</f>
        <v>100</v>
      </c>
      <c r="I27" s="28">
        <f t="shared" si="2"/>
        <v>91.67927382753403</v>
      </c>
    </row>
    <row r="28" spans="1:9" ht="29.25" customHeight="1">
      <c r="A28" s="44" t="s">
        <v>112</v>
      </c>
      <c r="B28" s="10" t="s">
        <v>113</v>
      </c>
      <c r="C28" s="4"/>
      <c r="D28" s="4">
        <v>456</v>
      </c>
      <c r="E28" s="4">
        <v>456</v>
      </c>
      <c r="F28" s="4"/>
      <c r="G28" s="1"/>
      <c r="H28" s="2">
        <f aca="true" t="shared" si="3" ref="H28:H33">E28/D28*100</f>
        <v>100</v>
      </c>
      <c r="I28" s="28"/>
    </row>
    <row r="29" spans="1:9" ht="32.25" customHeight="1">
      <c r="A29" s="35" t="s">
        <v>81</v>
      </c>
      <c r="B29" s="10" t="s">
        <v>82</v>
      </c>
      <c r="C29" s="4">
        <v>443.6</v>
      </c>
      <c r="D29" s="4">
        <v>209.1</v>
      </c>
      <c r="E29" s="4">
        <v>209.1</v>
      </c>
      <c r="F29" s="4">
        <v>440.8</v>
      </c>
      <c r="G29" s="1">
        <f>E29/C29*100</f>
        <v>47.137060414788095</v>
      </c>
      <c r="H29" s="2">
        <f t="shared" si="3"/>
        <v>100</v>
      </c>
      <c r="I29" s="28">
        <f>E29/F29*100</f>
        <v>47.436479128856625</v>
      </c>
    </row>
    <row r="30" spans="1:9" ht="21" customHeight="1">
      <c r="A30" s="40" t="s">
        <v>93</v>
      </c>
      <c r="B30" s="41" t="s">
        <v>94</v>
      </c>
      <c r="C30" s="4">
        <v>0.1</v>
      </c>
      <c r="D30" s="4">
        <v>0.2</v>
      </c>
      <c r="E30" s="4">
        <v>0.2</v>
      </c>
      <c r="F30" s="4"/>
      <c r="G30" s="1">
        <f>E30/C30*100</f>
        <v>200</v>
      </c>
      <c r="H30" s="2">
        <f t="shared" si="3"/>
        <v>100</v>
      </c>
      <c r="I30" s="28"/>
    </row>
    <row r="31" spans="1:9" ht="21" customHeight="1">
      <c r="A31" s="40" t="s">
        <v>104</v>
      </c>
      <c r="B31" s="10" t="s">
        <v>105</v>
      </c>
      <c r="C31" s="4"/>
      <c r="D31" s="4">
        <v>177.5</v>
      </c>
      <c r="E31" s="4">
        <v>177.5</v>
      </c>
      <c r="F31" s="4"/>
      <c r="G31" s="1"/>
      <c r="H31" s="2">
        <f t="shared" si="3"/>
        <v>100</v>
      </c>
      <c r="I31" s="28"/>
    </row>
    <row r="32" spans="1:9" ht="24.75" customHeight="1">
      <c r="A32" s="36" t="s">
        <v>11</v>
      </c>
      <c r="B32" s="14" t="s">
        <v>36</v>
      </c>
      <c r="C32" s="3">
        <v>43</v>
      </c>
      <c r="D32" s="3">
        <v>450.9</v>
      </c>
      <c r="E32" s="3">
        <v>450.9</v>
      </c>
      <c r="F32" s="3">
        <v>75</v>
      </c>
      <c r="G32" s="1">
        <f>E32/C32*100</f>
        <v>1048.6046511627906</v>
      </c>
      <c r="H32" s="2">
        <f t="shared" si="3"/>
        <v>100</v>
      </c>
      <c r="I32" s="28">
        <f>E32/F32*100</f>
        <v>601.1999999999999</v>
      </c>
    </row>
    <row r="33" spans="1:9" ht="17.25" customHeight="1">
      <c r="A33" s="39" t="s">
        <v>12</v>
      </c>
      <c r="B33" s="16"/>
      <c r="C33" s="5">
        <f>C4+C23+C32</f>
        <v>3712</v>
      </c>
      <c r="D33" s="5">
        <f>D4+D23+D32</f>
        <v>4794.599999999999</v>
      </c>
      <c r="E33" s="5">
        <f>E4+E23+E32</f>
        <v>4857.099999999999</v>
      </c>
      <c r="F33" s="5">
        <f>F4+F23+F32</f>
        <v>4012.6000000000004</v>
      </c>
      <c r="G33" s="1">
        <f>E33/C33*100</f>
        <v>130.84859913793102</v>
      </c>
      <c r="H33" s="2">
        <f t="shared" si="3"/>
        <v>101.30354982688858</v>
      </c>
      <c r="I33" s="28">
        <f>E33/F33*100</f>
        <v>121.04620445596368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998.2</v>
      </c>
      <c r="D35" s="3">
        <v>847.3</v>
      </c>
      <c r="E35" s="3">
        <v>780.9</v>
      </c>
      <c r="F35" s="3">
        <v>810.7</v>
      </c>
      <c r="G35" s="1">
        <f aca="true" t="shared" si="4" ref="G35:G40">E35/C35*100</f>
        <v>78.2308154678421</v>
      </c>
      <c r="H35" s="2">
        <f aca="true" t="shared" si="5" ref="H35:H41">E35/D35*100</f>
        <v>92.163342381683</v>
      </c>
      <c r="I35" s="28">
        <f aca="true" t="shared" si="6" ref="I35:I41">E35/F35*100</f>
        <v>96.32416430245466</v>
      </c>
    </row>
    <row r="36" spans="1:9" ht="12.75">
      <c r="A36" s="35" t="s">
        <v>15</v>
      </c>
      <c r="B36" s="10">
        <v>211.213</v>
      </c>
      <c r="C36" s="4">
        <v>852</v>
      </c>
      <c r="D36" s="4">
        <v>688.3</v>
      </c>
      <c r="E36" s="4">
        <v>684.6</v>
      </c>
      <c r="F36" s="4">
        <v>645.5</v>
      </c>
      <c r="G36" s="1">
        <f t="shared" si="4"/>
        <v>80.35211267605634</v>
      </c>
      <c r="H36" s="2">
        <f t="shared" si="5"/>
        <v>99.4624437018742</v>
      </c>
      <c r="I36" s="28">
        <f t="shared" si="6"/>
        <v>106.05731990704881</v>
      </c>
    </row>
    <row r="37" spans="1:9" ht="12.75">
      <c r="A37" s="35" t="s">
        <v>22</v>
      </c>
      <c r="B37" s="10">
        <v>223</v>
      </c>
      <c r="C37" s="4">
        <v>30</v>
      </c>
      <c r="D37" s="4">
        <v>43</v>
      </c>
      <c r="E37" s="4">
        <v>22.3</v>
      </c>
      <c r="F37" s="4">
        <v>19.5</v>
      </c>
      <c r="G37" s="1">
        <f t="shared" si="4"/>
        <v>74.33333333333334</v>
      </c>
      <c r="H37" s="2">
        <f t="shared" si="5"/>
        <v>51.86046511627907</v>
      </c>
      <c r="I37" s="28">
        <f t="shared" si="6"/>
        <v>114.35897435897435</v>
      </c>
    </row>
    <row r="38" spans="1:9" ht="12.75">
      <c r="A38" s="35" t="s">
        <v>16</v>
      </c>
      <c r="B38" s="10"/>
      <c r="C38" s="4">
        <f>C35-C36-C37</f>
        <v>116.20000000000005</v>
      </c>
      <c r="D38" s="4">
        <f>D35-D36-D37</f>
        <v>116</v>
      </c>
      <c r="E38" s="4">
        <f>E35-E36-E37</f>
        <v>73.99999999999996</v>
      </c>
      <c r="F38" s="4">
        <f>F35-F36-F37</f>
        <v>145.70000000000005</v>
      </c>
      <c r="G38" s="1">
        <f t="shared" si="4"/>
        <v>63.683304647160014</v>
      </c>
      <c r="H38" s="2">
        <f t="shared" si="5"/>
        <v>63.79310344827582</v>
      </c>
      <c r="I38" s="28">
        <f t="shared" si="6"/>
        <v>50.789293067947796</v>
      </c>
    </row>
    <row r="39" spans="1:9" ht="12.75">
      <c r="A39" s="37" t="s">
        <v>23</v>
      </c>
      <c r="B39" s="18" t="s">
        <v>52</v>
      </c>
      <c r="C39" s="1">
        <v>105.5</v>
      </c>
      <c r="D39" s="1">
        <v>109.5</v>
      </c>
      <c r="E39" s="1">
        <v>109.5</v>
      </c>
      <c r="F39" s="1">
        <v>85.2</v>
      </c>
      <c r="G39" s="1">
        <f t="shared" si="4"/>
        <v>103.7914691943128</v>
      </c>
      <c r="H39" s="2">
        <f t="shared" si="5"/>
        <v>100</v>
      </c>
      <c r="I39" s="28">
        <f t="shared" si="6"/>
        <v>128.52112676056336</v>
      </c>
    </row>
    <row r="40" spans="1:9" ht="20.25" customHeight="1">
      <c r="A40" s="36" t="s">
        <v>38</v>
      </c>
      <c r="B40" s="17" t="s">
        <v>39</v>
      </c>
      <c r="C40" s="3">
        <v>1.1</v>
      </c>
      <c r="D40" s="3">
        <v>1.1</v>
      </c>
      <c r="E40" s="3">
        <v>1.1</v>
      </c>
      <c r="F40" s="3">
        <v>1.1</v>
      </c>
      <c r="G40" s="1">
        <f t="shared" si="4"/>
        <v>100</v>
      </c>
      <c r="H40" s="2">
        <f t="shared" si="5"/>
        <v>100</v>
      </c>
      <c r="I40" s="28">
        <f t="shared" si="6"/>
        <v>100</v>
      </c>
    </row>
    <row r="41" spans="1:9" ht="20.25" customHeight="1">
      <c r="A41" s="36" t="s">
        <v>56</v>
      </c>
      <c r="B41" s="17" t="s">
        <v>53</v>
      </c>
      <c r="C41" s="3"/>
      <c r="D41" s="3">
        <v>136.7</v>
      </c>
      <c r="E41" s="3">
        <v>131.3</v>
      </c>
      <c r="F41" s="3">
        <v>0.5</v>
      </c>
      <c r="G41" s="1"/>
      <c r="H41" s="2">
        <f t="shared" si="5"/>
        <v>96.04974396488663</v>
      </c>
      <c r="I41" s="28">
        <f t="shared" si="6"/>
        <v>26260.000000000004</v>
      </c>
    </row>
    <row r="42" spans="1:9" ht="17.25" customHeight="1">
      <c r="A42" s="36" t="s">
        <v>86</v>
      </c>
      <c r="B42" s="17" t="s">
        <v>85</v>
      </c>
      <c r="C42" s="3"/>
      <c r="D42" s="3">
        <v>50</v>
      </c>
      <c r="E42" s="3">
        <v>49.3</v>
      </c>
      <c r="F42" s="3"/>
      <c r="G42" s="1"/>
      <c r="H42" s="2"/>
      <c r="I42" s="28"/>
    </row>
    <row r="43" spans="1:9" ht="12.75">
      <c r="A43" s="36" t="s">
        <v>55</v>
      </c>
      <c r="B43" s="17" t="s">
        <v>54</v>
      </c>
      <c r="C43" s="3">
        <v>958.1</v>
      </c>
      <c r="D43" s="3">
        <v>861.6</v>
      </c>
      <c r="E43" s="3">
        <v>801.4</v>
      </c>
      <c r="F43" s="3">
        <v>762.6</v>
      </c>
      <c r="G43" s="1">
        <f aca="true" t="shared" si="7" ref="G43:G57">E43/C43*100</f>
        <v>83.64471349545975</v>
      </c>
      <c r="H43" s="2">
        <f aca="true" t="shared" si="8" ref="H43:H56">E43/D43*100</f>
        <v>93.01299907149489</v>
      </c>
      <c r="I43" s="28">
        <f>E43/F43*100</f>
        <v>105.0878573301862</v>
      </c>
    </row>
    <row r="44" spans="1:9" ht="12.75">
      <c r="A44" s="37" t="s">
        <v>43</v>
      </c>
      <c r="B44" s="18" t="s">
        <v>57</v>
      </c>
      <c r="C44" s="1">
        <v>3</v>
      </c>
      <c r="D44" s="1"/>
      <c r="E44" s="4"/>
      <c r="F44" s="4"/>
      <c r="G44" s="1">
        <f t="shared" si="7"/>
        <v>0</v>
      </c>
      <c r="H44" s="2"/>
      <c r="I44" s="28"/>
    </row>
    <row r="45" spans="1:9" ht="16.5" customHeight="1">
      <c r="A45" s="36" t="s">
        <v>20</v>
      </c>
      <c r="B45" s="17" t="s">
        <v>40</v>
      </c>
      <c r="C45" s="3">
        <v>1356.4</v>
      </c>
      <c r="D45" s="3">
        <v>1324</v>
      </c>
      <c r="E45" s="3">
        <v>1237.3</v>
      </c>
      <c r="F45" s="3">
        <v>1255.4</v>
      </c>
      <c r="G45" s="1">
        <f t="shared" si="7"/>
        <v>91.21940430551459</v>
      </c>
      <c r="H45" s="2">
        <f t="shared" si="8"/>
        <v>93.45166163141994</v>
      </c>
      <c r="I45" s="28">
        <f aca="true" t="shared" si="9" ref="I45:I56">E45/F45*100</f>
        <v>98.55822845308268</v>
      </c>
    </row>
    <row r="46" spans="1:9" ht="12.75">
      <c r="A46" s="35" t="s">
        <v>15</v>
      </c>
      <c r="B46" s="10">
        <v>211.213</v>
      </c>
      <c r="C46" s="4">
        <v>898</v>
      </c>
      <c r="D46" s="4">
        <v>1000.9</v>
      </c>
      <c r="E46" s="4">
        <v>983.8</v>
      </c>
      <c r="F46" s="4">
        <v>720.8</v>
      </c>
      <c r="G46" s="1">
        <f t="shared" si="7"/>
        <v>109.55456570155901</v>
      </c>
      <c r="H46" s="2">
        <f t="shared" si="8"/>
        <v>98.29153761614546</v>
      </c>
      <c r="I46" s="28">
        <f t="shared" si="9"/>
        <v>136.48723640399555</v>
      </c>
    </row>
    <row r="47" spans="1:9" ht="15.75" customHeight="1">
      <c r="A47" s="35" t="s">
        <v>22</v>
      </c>
      <c r="B47" s="10">
        <v>223</v>
      </c>
      <c r="C47" s="4">
        <v>53</v>
      </c>
      <c r="D47" s="4">
        <v>41</v>
      </c>
      <c r="E47" s="4">
        <v>18.7</v>
      </c>
      <c r="F47" s="4">
        <v>33</v>
      </c>
      <c r="G47" s="1">
        <f t="shared" si="7"/>
        <v>35.283018867924525</v>
      </c>
      <c r="H47" s="2">
        <f t="shared" si="8"/>
        <v>45.609756097560975</v>
      </c>
      <c r="I47" s="28">
        <f t="shared" si="9"/>
        <v>56.666666666666664</v>
      </c>
    </row>
    <row r="48" spans="1:9" ht="12.75">
      <c r="A48" s="35" t="s">
        <v>44</v>
      </c>
      <c r="B48" s="10"/>
      <c r="C48" s="4">
        <f>C45-C46-C47</f>
        <v>405.4000000000001</v>
      </c>
      <c r="D48" s="4">
        <f>D45-D46-D47</f>
        <v>282.1</v>
      </c>
      <c r="E48" s="4">
        <f>E45-E46-E47</f>
        <v>234.8</v>
      </c>
      <c r="F48" s="4">
        <f>F45-F46-F47</f>
        <v>501.60000000000014</v>
      </c>
      <c r="G48" s="1">
        <f t="shared" si="7"/>
        <v>57.918105574740984</v>
      </c>
      <c r="H48" s="2">
        <f t="shared" si="8"/>
        <v>83.23289613612194</v>
      </c>
      <c r="I48" s="28">
        <f t="shared" si="9"/>
        <v>46.81020733652311</v>
      </c>
    </row>
    <row r="49" spans="1:9" ht="12.75">
      <c r="A49" s="37" t="s">
        <v>59</v>
      </c>
      <c r="B49" s="27" t="s">
        <v>58</v>
      </c>
      <c r="C49" s="21">
        <v>10</v>
      </c>
      <c r="D49" s="21">
        <v>10</v>
      </c>
      <c r="E49" s="21">
        <v>10</v>
      </c>
      <c r="F49" s="21">
        <v>5</v>
      </c>
      <c r="G49" s="1">
        <f t="shared" si="7"/>
        <v>100</v>
      </c>
      <c r="H49" s="2">
        <f t="shared" si="8"/>
        <v>100</v>
      </c>
      <c r="I49" s="28">
        <f t="shared" si="9"/>
        <v>200</v>
      </c>
    </row>
    <row r="50" spans="1:9" ht="12.75">
      <c r="A50" s="37" t="s">
        <v>60</v>
      </c>
      <c r="B50" s="18" t="s">
        <v>61</v>
      </c>
      <c r="C50" s="1">
        <v>3.6</v>
      </c>
      <c r="D50" s="1">
        <v>3.6</v>
      </c>
      <c r="E50" s="21">
        <v>3.6</v>
      </c>
      <c r="F50" s="21">
        <v>10</v>
      </c>
      <c r="G50" s="1">
        <f t="shared" si="7"/>
        <v>100</v>
      </c>
      <c r="H50" s="2">
        <f t="shared" si="8"/>
        <v>100</v>
      </c>
      <c r="I50" s="28">
        <f t="shared" si="9"/>
        <v>36</v>
      </c>
    </row>
    <row r="51" spans="1:9" ht="15" customHeight="1">
      <c r="A51" s="37" t="s">
        <v>41</v>
      </c>
      <c r="B51" s="14">
        <v>1003</v>
      </c>
      <c r="C51" s="3">
        <f>C53+C52</f>
        <v>276.1</v>
      </c>
      <c r="D51" s="3">
        <f>D53+D52</f>
        <v>1187</v>
      </c>
      <c r="E51" s="3">
        <f>E53+E52</f>
        <v>1187</v>
      </c>
      <c r="F51" s="3">
        <f>F53+F52</f>
        <v>755.5</v>
      </c>
      <c r="G51" s="1">
        <f t="shared" si="7"/>
        <v>429.9166968489677</v>
      </c>
      <c r="H51" s="2">
        <f t="shared" si="8"/>
        <v>100</v>
      </c>
      <c r="I51" s="28">
        <f t="shared" si="9"/>
        <v>157.114493712773</v>
      </c>
    </row>
    <row r="52" spans="1:9" ht="15.75" customHeight="1">
      <c r="A52" s="44" t="s">
        <v>117</v>
      </c>
      <c r="B52" s="19"/>
      <c r="C52" s="29">
        <v>161.7</v>
      </c>
      <c r="D52" s="29">
        <v>1187</v>
      </c>
      <c r="E52" s="21">
        <v>1187</v>
      </c>
      <c r="F52" s="21">
        <v>366.7</v>
      </c>
      <c r="G52" s="1">
        <f t="shared" si="7"/>
        <v>734.0754483611627</v>
      </c>
      <c r="H52" s="2">
        <f t="shared" si="8"/>
        <v>100</v>
      </c>
      <c r="I52" s="28">
        <f t="shared" si="9"/>
        <v>323.69784565039544</v>
      </c>
    </row>
    <row r="53" spans="1:9" ht="14.25" customHeight="1">
      <c r="A53" s="35" t="s">
        <v>46</v>
      </c>
      <c r="B53" s="19" t="s">
        <v>62</v>
      </c>
      <c r="C53" s="24">
        <v>114.4</v>
      </c>
      <c r="D53" s="24"/>
      <c r="E53" s="3"/>
      <c r="F53" s="3">
        <v>388.8</v>
      </c>
      <c r="G53" s="1">
        <f t="shared" si="7"/>
        <v>0</v>
      </c>
      <c r="H53" s="2"/>
      <c r="I53" s="28">
        <f t="shared" si="9"/>
        <v>0</v>
      </c>
    </row>
    <row r="54" spans="1:9" ht="14.25" customHeight="1" hidden="1">
      <c r="A54" s="35" t="s">
        <v>42</v>
      </c>
      <c r="B54" s="19" t="s">
        <v>45</v>
      </c>
      <c r="C54" s="4"/>
      <c r="D54" s="4"/>
      <c r="E54" s="4"/>
      <c r="F54" s="4"/>
      <c r="G54" s="1" t="e">
        <f t="shared" si="7"/>
        <v>#DIV/0!</v>
      </c>
      <c r="H54" s="2" t="e">
        <f t="shared" si="8"/>
        <v>#DIV/0!</v>
      </c>
      <c r="I54" s="28" t="e">
        <f t="shared" si="9"/>
        <v>#DIV/0!</v>
      </c>
    </row>
    <row r="55" spans="1:9" ht="21.75" customHeight="1" hidden="1">
      <c r="A55" s="35" t="s">
        <v>72</v>
      </c>
      <c r="B55" s="19"/>
      <c r="C55" s="4"/>
      <c r="D55" s="4"/>
      <c r="E55" s="4"/>
      <c r="F55" s="21"/>
      <c r="G55" s="1" t="e">
        <f t="shared" si="7"/>
        <v>#DIV/0!</v>
      </c>
      <c r="H55" s="2" t="e">
        <f t="shared" si="8"/>
        <v>#DIV/0!</v>
      </c>
      <c r="I55" s="28" t="e">
        <f t="shared" si="9"/>
        <v>#DIV/0!</v>
      </c>
    </row>
    <row r="56" spans="1:9" ht="15" customHeight="1">
      <c r="A56" s="35" t="s">
        <v>128</v>
      </c>
      <c r="B56" s="19"/>
      <c r="C56" s="4"/>
      <c r="D56" s="4">
        <v>378.4</v>
      </c>
      <c r="E56" s="4">
        <v>378.4</v>
      </c>
      <c r="F56" s="21">
        <v>253.8</v>
      </c>
      <c r="G56" s="1"/>
      <c r="H56" s="2">
        <f t="shared" si="8"/>
        <v>100</v>
      </c>
      <c r="I56" s="28">
        <f t="shared" si="9"/>
        <v>149.09377462568952</v>
      </c>
    </row>
    <row r="57" spans="1:9" ht="19.5" customHeight="1">
      <c r="A57" s="39" t="s">
        <v>17</v>
      </c>
      <c r="B57" s="16"/>
      <c r="C57" s="30">
        <f>C35+C39+C40+C41+C42+C43+C44+C45+C49+C50+C51</f>
        <v>3712</v>
      </c>
      <c r="D57" s="30">
        <f>D35+D39+D40+D41+D42+D43+D44+D45+D49+D50+D51+D56</f>
        <v>4909.199999999999</v>
      </c>
      <c r="E57" s="30">
        <f>E35+E39+E40+E41+E42+E43+E44+E45+E49+E50+E51+E56</f>
        <v>4689.799999999999</v>
      </c>
      <c r="F57" s="30">
        <f>F35+F39+F40+F41+F42+F43+F44+F45+F49+F50+F51+F56</f>
        <v>3939.8</v>
      </c>
      <c r="G57" s="1">
        <f t="shared" si="7"/>
        <v>126.34159482758618</v>
      </c>
      <c r="H57" s="2">
        <f>E57/D57*100</f>
        <v>95.53084005540619</v>
      </c>
      <c r="I57" s="28">
        <f>E57/F57*100</f>
        <v>119.03649931468601</v>
      </c>
    </row>
    <row r="58" spans="1:9" ht="27" customHeight="1">
      <c r="A58" s="37" t="s">
        <v>47</v>
      </c>
      <c r="B58" s="20"/>
      <c r="C58" s="7">
        <f>C33-C57</f>
        <v>0</v>
      </c>
      <c r="D58" s="7">
        <f>D33-D57</f>
        <v>-114.59999999999945</v>
      </c>
      <c r="E58" s="7">
        <f>E33-E57</f>
        <v>167.30000000000018</v>
      </c>
      <c r="F58" s="7">
        <f>F33-F57</f>
        <v>72.80000000000018</v>
      </c>
      <c r="G58" s="1"/>
      <c r="H58" s="8"/>
      <c r="I58" s="26"/>
    </row>
    <row r="59" spans="3:6" ht="9" customHeight="1">
      <c r="C59" s="48"/>
      <c r="D59" s="48"/>
      <c r="E59" s="48"/>
      <c r="F59" s="23"/>
    </row>
    <row r="60" spans="3:6" ht="12.75">
      <c r="C60" s="48"/>
      <c r="D60" s="48"/>
      <c r="E60" s="48"/>
      <c r="F60" s="23"/>
    </row>
    <row r="61" spans="3:6" ht="4.5" customHeight="1" hidden="1">
      <c r="C61" s="48"/>
      <c r="D61" s="48"/>
      <c r="E61" s="48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H20" sqref="H20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118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119</v>
      </c>
      <c r="F3" s="10" t="s">
        <v>120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813.5</v>
      </c>
      <c r="E4" s="1">
        <f>E5+E15</f>
        <v>859.7</v>
      </c>
      <c r="F4" s="1">
        <f>F5+F15</f>
        <v>689.1999999999999</v>
      </c>
      <c r="G4" s="1">
        <f aca="true" t="shared" si="0" ref="G4:G19">E4/C4*100</f>
        <v>101.6794795978711</v>
      </c>
      <c r="H4" s="2">
        <f aca="true" t="shared" si="1" ref="H4:H19">E4/D4*100</f>
        <v>105.67916410571605</v>
      </c>
      <c r="I4" s="28">
        <f aca="true" t="shared" si="2" ref="I4:I30">E4/F4*100</f>
        <v>124.73882762623334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777.5</v>
      </c>
      <c r="E5" s="1">
        <f>E6+E8+E10</f>
        <v>843.8000000000001</v>
      </c>
      <c r="F5" s="1">
        <f>F6+F8+F10</f>
        <v>661.9</v>
      </c>
      <c r="G5" s="1">
        <f t="shared" si="0"/>
        <v>104.23718344657196</v>
      </c>
      <c r="H5" s="2">
        <f t="shared" si="1"/>
        <v>108.52733118971062</v>
      </c>
      <c r="I5" s="28">
        <f t="shared" si="2"/>
        <v>127.48149267260918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308</v>
      </c>
      <c r="E6" s="3">
        <f>E7</f>
        <v>275.6</v>
      </c>
      <c r="F6" s="3">
        <f>F7</f>
        <v>220.6</v>
      </c>
      <c r="G6" s="1">
        <f t="shared" si="0"/>
        <v>81.05882352941177</v>
      </c>
      <c r="H6" s="2">
        <f t="shared" si="1"/>
        <v>89.48051948051948</v>
      </c>
      <c r="I6" s="28">
        <f t="shared" si="2"/>
        <v>124.93200362647327</v>
      </c>
    </row>
    <row r="7" spans="1:9" ht="12.75">
      <c r="A7" s="34" t="s">
        <v>2</v>
      </c>
      <c r="B7" s="9" t="s">
        <v>63</v>
      </c>
      <c r="C7" s="4">
        <v>340</v>
      </c>
      <c r="D7" s="4">
        <v>308</v>
      </c>
      <c r="E7" s="4">
        <v>275.6</v>
      </c>
      <c r="F7" s="4">
        <v>220.6</v>
      </c>
      <c r="G7" s="1">
        <f t="shared" si="0"/>
        <v>81.05882352941177</v>
      </c>
      <c r="H7" s="2">
        <f t="shared" si="1"/>
        <v>89.48051948051948</v>
      </c>
      <c r="I7" s="28">
        <f t="shared" si="2"/>
        <v>124.93200362647327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150</v>
      </c>
      <c r="F8" s="3">
        <f>F9</f>
        <v>123.6</v>
      </c>
      <c r="G8" s="1">
        <f t="shared" si="0"/>
        <v>115.38461538461537</v>
      </c>
      <c r="H8" s="2">
        <f t="shared" si="1"/>
        <v>115.38461538461537</v>
      </c>
      <c r="I8" s="28">
        <f t="shared" si="2"/>
        <v>121.35922330097088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150</v>
      </c>
      <c r="F9" s="4">
        <v>123.6</v>
      </c>
      <c r="G9" s="1">
        <f t="shared" si="0"/>
        <v>115.38461538461537</v>
      </c>
      <c r="H9" s="2">
        <f t="shared" si="1"/>
        <v>115.38461538461537</v>
      </c>
      <c r="I9" s="28">
        <f t="shared" si="2"/>
        <v>121.35922330097088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418.20000000000005</v>
      </c>
      <c r="F10" s="3">
        <f>F11+F12</f>
        <v>317.7</v>
      </c>
      <c r="G10" s="1">
        <f t="shared" si="0"/>
        <v>123.18114874815906</v>
      </c>
      <c r="H10" s="2">
        <f t="shared" si="1"/>
        <v>123.18114874815906</v>
      </c>
      <c r="I10" s="28">
        <f t="shared" si="2"/>
        <v>131.63361661945234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35.3</v>
      </c>
      <c r="F11" s="4">
        <v>33.5</v>
      </c>
      <c r="G11" s="1">
        <f t="shared" si="0"/>
        <v>85.06024096385542</v>
      </c>
      <c r="H11" s="2">
        <f t="shared" si="1"/>
        <v>85.06024096385542</v>
      </c>
      <c r="I11" s="28">
        <f t="shared" si="2"/>
        <v>105.37313432835819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382.90000000000003</v>
      </c>
      <c r="F12" s="21">
        <f>F13+F14</f>
        <v>284.2</v>
      </c>
      <c r="G12" s="1">
        <f t="shared" si="0"/>
        <v>128.48993288590606</v>
      </c>
      <c r="H12" s="2">
        <f t="shared" si="1"/>
        <v>128.48993288590606</v>
      </c>
      <c r="I12" s="28">
        <f t="shared" si="2"/>
        <v>134.72906403940888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380.8</v>
      </c>
      <c r="F13" s="4">
        <v>280.4</v>
      </c>
      <c r="G13" s="1">
        <f t="shared" si="0"/>
        <v>129.43575798776342</v>
      </c>
      <c r="H13" s="2">
        <f t="shared" si="1"/>
        <v>129.43575798776342</v>
      </c>
      <c r="I13" s="28">
        <f t="shared" si="2"/>
        <v>135.8059914407989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2.1</v>
      </c>
      <c r="F14" s="22">
        <v>3.8</v>
      </c>
      <c r="G14" s="1">
        <f t="shared" si="0"/>
        <v>55.26315789473685</v>
      </c>
      <c r="H14" s="2">
        <f t="shared" si="1"/>
        <v>55.26315789473685</v>
      </c>
      <c r="I14" s="28">
        <f t="shared" si="2"/>
        <v>55.26315789473685</v>
      </c>
    </row>
    <row r="15" spans="1:9" ht="12.75">
      <c r="A15" s="37" t="s">
        <v>19</v>
      </c>
      <c r="B15" s="15"/>
      <c r="C15" s="1">
        <f>C16+C20</f>
        <v>36</v>
      </c>
      <c r="D15" s="1">
        <f>D16+D20</f>
        <v>36</v>
      </c>
      <c r="E15" s="1">
        <f>E16+E20</f>
        <v>15.899999999999999</v>
      </c>
      <c r="F15" s="1">
        <f>F16+F20</f>
        <v>27.3</v>
      </c>
      <c r="G15" s="1">
        <f t="shared" si="0"/>
        <v>44.166666666666664</v>
      </c>
      <c r="H15" s="2">
        <f t="shared" si="1"/>
        <v>44.166666666666664</v>
      </c>
      <c r="I15" s="28">
        <f t="shared" si="2"/>
        <v>58.241758241758234</v>
      </c>
    </row>
    <row r="16" spans="1:9" ht="42">
      <c r="A16" s="36" t="s">
        <v>9</v>
      </c>
      <c r="B16" s="14" t="s">
        <v>33</v>
      </c>
      <c r="C16" s="3">
        <f>C17+C18</f>
        <v>36</v>
      </c>
      <c r="D16" s="3">
        <f>D17+D18</f>
        <v>36</v>
      </c>
      <c r="E16" s="3">
        <f>E17+E18</f>
        <v>14.899999999999999</v>
      </c>
      <c r="F16" s="3">
        <f>F17+F18</f>
        <v>24.2</v>
      </c>
      <c r="G16" s="1">
        <f t="shared" si="0"/>
        <v>41.388888888888886</v>
      </c>
      <c r="H16" s="2">
        <f t="shared" si="1"/>
        <v>41.388888888888886</v>
      </c>
      <c r="I16" s="28">
        <f t="shared" si="2"/>
        <v>61.57024793388429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9.2</v>
      </c>
      <c r="F17" s="4">
        <v>18.5</v>
      </c>
      <c r="G17" s="1">
        <f t="shared" si="0"/>
        <v>43.8095238095238</v>
      </c>
      <c r="H17" s="2">
        <f t="shared" si="1"/>
        <v>43.8095238095238</v>
      </c>
      <c r="I17" s="28">
        <f t="shared" si="2"/>
        <v>49.729729729729726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5.7</v>
      </c>
      <c r="F18" s="4">
        <v>5.7</v>
      </c>
      <c r="G18" s="1">
        <f t="shared" si="0"/>
        <v>38</v>
      </c>
      <c r="H18" s="2">
        <f t="shared" si="1"/>
        <v>38</v>
      </c>
      <c r="I18" s="28">
        <f t="shared" si="2"/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 t="shared" si="2"/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1</v>
      </c>
      <c r="F20" s="4">
        <v>3.1</v>
      </c>
      <c r="G20" s="1"/>
      <c r="H20" s="2"/>
      <c r="I20" s="28">
        <f t="shared" si="2"/>
        <v>32.25806451612903</v>
      </c>
    </row>
    <row r="21" spans="1:9" ht="15" customHeight="1">
      <c r="A21" s="36" t="s">
        <v>10</v>
      </c>
      <c r="B21" s="14" t="s">
        <v>34</v>
      </c>
      <c r="C21" s="3">
        <f>C22+C23+C24+C27+C28+C26+C29</f>
        <v>2823.5</v>
      </c>
      <c r="D21" s="3">
        <f>D22+D23+D24+D27+D28+D26+D29</f>
        <v>3072.9</v>
      </c>
      <c r="E21" s="3">
        <f>E22+E23+E24+E27+E28+E26+E29</f>
        <v>2411.8</v>
      </c>
      <c r="F21" s="3">
        <f>F22+F23+F24+F27+F28+F29+F25</f>
        <v>2124.4000000000005</v>
      </c>
      <c r="G21" s="1">
        <f>E21/C21*100</f>
        <v>85.41880644590049</v>
      </c>
      <c r="H21" s="2">
        <f>E21/D21*100</f>
        <v>78.48612060268802</v>
      </c>
      <c r="I21" s="28">
        <f t="shared" si="2"/>
        <v>113.52852570137448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1603</v>
      </c>
      <c r="F22" s="4">
        <v>1384.4</v>
      </c>
      <c r="G22" s="1">
        <f>E22/C22*100</f>
        <v>73.29675354366712</v>
      </c>
      <c r="H22" s="2">
        <f>E22/D22*100</f>
        <v>73.29675354366712</v>
      </c>
      <c r="I22" s="28">
        <f t="shared" si="2"/>
        <v>115.79023403640565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83.9</v>
      </c>
      <c r="F23" s="4">
        <v>70.4</v>
      </c>
      <c r="G23" s="1">
        <f>E23/C23*100</f>
        <v>79.5260663507109</v>
      </c>
      <c r="H23" s="2">
        <f>E23/D23*100</f>
        <v>76.62100456621005</v>
      </c>
      <c r="I23" s="28">
        <f t="shared" si="2"/>
        <v>119.17613636363636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/>
      <c r="E24" s="4"/>
      <c r="F24" s="4">
        <v>369.4</v>
      </c>
      <c r="G24" s="1">
        <f>E24/C24*100</f>
        <v>0</v>
      </c>
      <c r="H24" s="2"/>
      <c r="I24" s="28">
        <f t="shared" si="2"/>
        <v>0</v>
      </c>
    </row>
    <row r="25" spans="1:9" ht="32.25" customHeight="1">
      <c r="A25" s="45" t="s">
        <v>79</v>
      </c>
      <c r="B25" s="10" t="s">
        <v>80</v>
      </c>
      <c r="C25" s="4"/>
      <c r="D25" s="4"/>
      <c r="E25" s="4"/>
      <c r="F25" s="4">
        <v>168</v>
      </c>
      <c r="G25" s="1"/>
      <c r="H25" s="2"/>
      <c r="I25" s="28">
        <f t="shared" si="2"/>
        <v>0</v>
      </c>
    </row>
    <row r="26" spans="1:9" ht="29.25" customHeight="1">
      <c r="A26" s="44" t="s">
        <v>112</v>
      </c>
      <c r="B26" s="10" t="s">
        <v>113</v>
      </c>
      <c r="C26" s="4"/>
      <c r="D26" s="4">
        <v>456</v>
      </c>
      <c r="E26" s="4">
        <v>456</v>
      </c>
      <c r="F26" s="4"/>
      <c r="G26" s="1"/>
      <c r="H26" s="2">
        <f aca="true" t="shared" si="3" ref="H26:H31">E26/D26*100</f>
        <v>100</v>
      </c>
      <c r="I26" s="28"/>
    </row>
    <row r="27" spans="1:9" ht="32.25" customHeight="1">
      <c r="A27" s="35" t="s">
        <v>81</v>
      </c>
      <c r="B27" s="10" t="s">
        <v>82</v>
      </c>
      <c r="C27" s="4">
        <v>443.6</v>
      </c>
      <c r="D27" s="4">
        <v>221.8</v>
      </c>
      <c r="E27" s="4">
        <v>170.3</v>
      </c>
      <c r="F27" s="4">
        <v>132.2</v>
      </c>
      <c r="G27" s="1">
        <f>E27/C27*100</f>
        <v>38.39044183949504</v>
      </c>
      <c r="H27" s="2">
        <f t="shared" si="3"/>
        <v>76.78088367899008</v>
      </c>
      <c r="I27" s="28">
        <f t="shared" si="2"/>
        <v>128.81996974281392</v>
      </c>
    </row>
    <row r="28" spans="1:9" ht="21" customHeight="1">
      <c r="A28" s="40" t="s">
        <v>93</v>
      </c>
      <c r="B28" s="41" t="s">
        <v>94</v>
      </c>
      <c r="C28" s="4">
        <v>0.1</v>
      </c>
      <c r="D28" s="4">
        <v>0.2</v>
      </c>
      <c r="E28" s="4">
        <v>0.2</v>
      </c>
      <c r="F28" s="4"/>
      <c r="G28" s="1">
        <f>E28/C28*100</f>
        <v>200</v>
      </c>
      <c r="H28" s="2">
        <f t="shared" si="3"/>
        <v>100</v>
      </c>
      <c r="I28" s="28"/>
    </row>
    <row r="29" spans="1:9" ht="21" customHeight="1">
      <c r="A29" s="40" t="s">
        <v>104</v>
      </c>
      <c r="B29" s="10" t="s">
        <v>105</v>
      </c>
      <c r="C29" s="4"/>
      <c r="D29" s="4">
        <v>98.4</v>
      </c>
      <c r="E29" s="4">
        <v>98.4</v>
      </c>
      <c r="F29" s="4"/>
      <c r="G29" s="1"/>
      <c r="H29" s="2">
        <f t="shared" si="3"/>
        <v>100</v>
      </c>
      <c r="I29" s="28"/>
    </row>
    <row r="30" spans="1:9" ht="24.75" customHeight="1">
      <c r="A30" s="36" t="s">
        <v>11</v>
      </c>
      <c r="B30" s="14" t="s">
        <v>36</v>
      </c>
      <c r="C30" s="3">
        <v>43</v>
      </c>
      <c r="D30" s="3">
        <v>385</v>
      </c>
      <c r="E30" s="3">
        <v>364.9</v>
      </c>
      <c r="F30" s="3">
        <v>63.5</v>
      </c>
      <c r="G30" s="1">
        <f>E30/C30*100</f>
        <v>848.6046511627907</v>
      </c>
      <c r="H30" s="2">
        <f t="shared" si="3"/>
        <v>94.77922077922078</v>
      </c>
      <c r="I30" s="28">
        <f t="shared" si="2"/>
        <v>574.6456692913385</v>
      </c>
    </row>
    <row r="31" spans="1:9" ht="17.25" customHeight="1">
      <c r="A31" s="39" t="s">
        <v>12</v>
      </c>
      <c r="B31" s="16"/>
      <c r="C31" s="5">
        <f>C4+C21+C30</f>
        <v>3712</v>
      </c>
      <c r="D31" s="5">
        <f>D4+D21+D30</f>
        <v>4271.4</v>
      </c>
      <c r="E31" s="5">
        <f>E4+E21+E30</f>
        <v>3636.4</v>
      </c>
      <c r="F31" s="5">
        <f>F4+F21+F30</f>
        <v>2877.1000000000004</v>
      </c>
      <c r="G31" s="1">
        <f>E31/C31*100</f>
        <v>97.96336206896552</v>
      </c>
      <c r="H31" s="2">
        <f t="shared" si="3"/>
        <v>85.13367982394531</v>
      </c>
      <c r="I31" s="28">
        <f>E31/F31*100</f>
        <v>126.39115776302525</v>
      </c>
    </row>
    <row r="32" spans="1:9" ht="13.5" customHeight="1">
      <c r="A32" s="20" t="s">
        <v>13</v>
      </c>
      <c r="B32" s="15"/>
      <c r="C32" s="6"/>
      <c r="D32" s="6"/>
      <c r="E32" s="6"/>
      <c r="F32" s="6"/>
      <c r="G32" s="1"/>
      <c r="H32" s="2"/>
      <c r="I32" s="28"/>
    </row>
    <row r="33" spans="1:9" ht="12.75">
      <c r="A33" s="36" t="s">
        <v>14</v>
      </c>
      <c r="B33" s="17" t="s">
        <v>37</v>
      </c>
      <c r="C33" s="3">
        <v>998.2</v>
      </c>
      <c r="D33" s="3">
        <v>847.4</v>
      </c>
      <c r="E33" s="3">
        <v>655.3</v>
      </c>
      <c r="F33" s="3">
        <v>563.9</v>
      </c>
      <c r="G33" s="1">
        <f aca="true" t="shared" si="4" ref="G33:G38">E33/C33*100</f>
        <v>65.6481667000601</v>
      </c>
      <c r="H33" s="2">
        <f aca="true" t="shared" si="5" ref="H33:H38">E33/D33*100</f>
        <v>77.33065848477696</v>
      </c>
      <c r="I33" s="28">
        <f>E33/F33*100</f>
        <v>116.20854761482533</v>
      </c>
    </row>
    <row r="34" spans="1:9" ht="12.75">
      <c r="A34" s="35" t="s">
        <v>15</v>
      </c>
      <c r="B34" s="10">
        <v>211.213</v>
      </c>
      <c r="C34" s="4">
        <v>852</v>
      </c>
      <c r="D34" s="4">
        <v>688.3</v>
      </c>
      <c r="E34" s="4">
        <v>578.3</v>
      </c>
      <c r="F34" s="4">
        <v>491.2</v>
      </c>
      <c r="G34" s="1">
        <f t="shared" si="4"/>
        <v>67.8755868544601</v>
      </c>
      <c r="H34" s="2">
        <f t="shared" si="5"/>
        <v>84.01859654220544</v>
      </c>
      <c r="I34" s="28">
        <f>E34/F34*100</f>
        <v>117.73208469055373</v>
      </c>
    </row>
    <row r="35" spans="1:9" ht="12.75">
      <c r="A35" s="35" t="s">
        <v>22</v>
      </c>
      <c r="B35" s="10">
        <v>223</v>
      </c>
      <c r="C35" s="4">
        <v>30</v>
      </c>
      <c r="D35" s="4">
        <v>43</v>
      </c>
      <c r="E35" s="4">
        <v>14</v>
      </c>
      <c r="F35" s="4">
        <v>14</v>
      </c>
      <c r="G35" s="1">
        <f t="shared" si="4"/>
        <v>46.666666666666664</v>
      </c>
      <c r="H35" s="2">
        <f t="shared" si="5"/>
        <v>32.55813953488372</v>
      </c>
      <c r="I35" s="28">
        <f>E35/F35*100</f>
        <v>100</v>
      </c>
    </row>
    <row r="36" spans="1:9" ht="12.75">
      <c r="A36" s="35" t="s">
        <v>16</v>
      </c>
      <c r="B36" s="10"/>
      <c r="C36" s="4">
        <f>C33-C34-C35</f>
        <v>116.20000000000005</v>
      </c>
      <c r="D36" s="4">
        <f>D33-D34-D35</f>
        <v>116.10000000000002</v>
      </c>
      <c r="E36" s="4">
        <f>E33-E34-E35</f>
        <v>63</v>
      </c>
      <c r="F36" s="4">
        <f>F33-F34-F35</f>
        <v>58.69999999999999</v>
      </c>
      <c r="G36" s="1">
        <f t="shared" si="4"/>
        <v>54.216867469879496</v>
      </c>
      <c r="H36" s="2">
        <f t="shared" si="5"/>
        <v>54.26356589147285</v>
      </c>
      <c r="I36" s="28">
        <f>E36/F36*100</f>
        <v>107.32538330494039</v>
      </c>
    </row>
    <row r="37" spans="1:9" ht="12.75">
      <c r="A37" s="37" t="s">
        <v>23</v>
      </c>
      <c r="B37" s="18" t="s">
        <v>52</v>
      </c>
      <c r="C37" s="1">
        <v>105.5</v>
      </c>
      <c r="D37" s="1">
        <v>109.5</v>
      </c>
      <c r="E37" s="1">
        <v>75.5</v>
      </c>
      <c r="F37" s="1">
        <v>52.4</v>
      </c>
      <c r="G37" s="1">
        <f t="shared" si="4"/>
        <v>71.56398104265402</v>
      </c>
      <c r="H37" s="2">
        <f t="shared" si="5"/>
        <v>68.94977168949772</v>
      </c>
      <c r="I37" s="28">
        <f>E37/F37*100</f>
        <v>144.08396946564886</v>
      </c>
    </row>
    <row r="38" spans="1:9" ht="20.25" customHeight="1">
      <c r="A38" s="36" t="s">
        <v>38</v>
      </c>
      <c r="B38" s="17" t="s">
        <v>39</v>
      </c>
      <c r="C38" s="3">
        <v>1.1</v>
      </c>
      <c r="D38" s="3">
        <v>1.1</v>
      </c>
      <c r="E38" s="3"/>
      <c r="F38" s="3"/>
      <c r="G38" s="1">
        <f t="shared" si="4"/>
        <v>0</v>
      </c>
      <c r="H38" s="2">
        <f t="shared" si="5"/>
        <v>0</v>
      </c>
      <c r="I38" s="28"/>
    </row>
    <row r="39" spans="1:9" ht="20.25" customHeight="1">
      <c r="A39" s="36" t="s">
        <v>56</v>
      </c>
      <c r="B39" s="17" t="s">
        <v>53</v>
      </c>
      <c r="C39" s="3"/>
      <c r="D39" s="3"/>
      <c r="E39" s="3"/>
      <c r="F39" s="3">
        <v>0.5</v>
      </c>
      <c r="G39" s="1"/>
      <c r="H39" s="2"/>
      <c r="I39" s="28">
        <f>E39/F39*100</f>
        <v>0</v>
      </c>
    </row>
    <row r="40" spans="1:9" ht="17.25" customHeight="1">
      <c r="A40" s="36" t="s">
        <v>86</v>
      </c>
      <c r="B40" s="17" t="s">
        <v>85</v>
      </c>
      <c r="C40" s="3"/>
      <c r="D40" s="3">
        <v>340</v>
      </c>
      <c r="E40" s="3"/>
      <c r="F40" s="3"/>
      <c r="G40" s="1"/>
      <c r="H40" s="2"/>
      <c r="I40" s="28"/>
    </row>
    <row r="41" spans="1:9" ht="12.75">
      <c r="A41" s="36" t="s">
        <v>55</v>
      </c>
      <c r="B41" s="17" t="s">
        <v>54</v>
      </c>
      <c r="C41" s="3">
        <v>958.1</v>
      </c>
      <c r="D41" s="3">
        <v>810.6</v>
      </c>
      <c r="E41" s="3">
        <v>683.7</v>
      </c>
      <c r="F41" s="3">
        <v>202.5</v>
      </c>
      <c r="G41" s="1">
        <f aca="true" t="shared" si="6" ref="G41:G54">E41/C41*100</f>
        <v>71.35998330028181</v>
      </c>
      <c r="H41" s="2">
        <f aca="true" t="shared" si="7" ref="H41:H50">E41/D41*100</f>
        <v>84.34492968171725</v>
      </c>
      <c r="I41" s="28">
        <f>E41/F41*100</f>
        <v>337.6296296296296</v>
      </c>
    </row>
    <row r="42" spans="1:9" ht="12.75">
      <c r="A42" s="37" t="s">
        <v>43</v>
      </c>
      <c r="B42" s="18" t="s">
        <v>57</v>
      </c>
      <c r="C42" s="1">
        <v>3</v>
      </c>
      <c r="D42" s="1">
        <v>3</v>
      </c>
      <c r="E42" s="4"/>
      <c r="F42" s="4"/>
      <c r="G42" s="1">
        <f t="shared" si="6"/>
        <v>0</v>
      </c>
      <c r="H42" s="2">
        <f t="shared" si="7"/>
        <v>0</v>
      </c>
      <c r="I42" s="28"/>
    </row>
    <row r="43" spans="1:9" ht="16.5" customHeight="1">
      <c r="A43" s="36" t="s">
        <v>20</v>
      </c>
      <c r="B43" s="17" t="s">
        <v>40</v>
      </c>
      <c r="C43" s="3">
        <v>1356.4</v>
      </c>
      <c r="D43" s="3">
        <v>1440.2</v>
      </c>
      <c r="E43" s="3">
        <v>1050.8</v>
      </c>
      <c r="F43" s="3">
        <v>675.6</v>
      </c>
      <c r="G43" s="1">
        <f t="shared" si="6"/>
        <v>77.46977292833972</v>
      </c>
      <c r="H43" s="2">
        <f t="shared" si="7"/>
        <v>72.96208859880572</v>
      </c>
      <c r="I43" s="28">
        <f aca="true" t="shared" si="8" ref="I43:I53">E43/F43*100</f>
        <v>155.5358200118413</v>
      </c>
    </row>
    <row r="44" spans="1:9" ht="12.75">
      <c r="A44" s="35" t="s">
        <v>15</v>
      </c>
      <c r="B44" s="10">
        <v>211.213</v>
      </c>
      <c r="C44" s="4">
        <v>898</v>
      </c>
      <c r="D44" s="4">
        <v>1078.6</v>
      </c>
      <c r="E44" s="4">
        <v>803.6</v>
      </c>
      <c r="F44" s="4">
        <v>562.1</v>
      </c>
      <c r="G44" s="1">
        <f t="shared" si="6"/>
        <v>89.48775055679288</v>
      </c>
      <c r="H44" s="2">
        <f t="shared" si="7"/>
        <v>74.50398664936029</v>
      </c>
      <c r="I44" s="28">
        <f t="shared" si="8"/>
        <v>142.96388542963885</v>
      </c>
    </row>
    <row r="45" spans="1:9" ht="15.75" customHeight="1">
      <c r="A45" s="35" t="s">
        <v>22</v>
      </c>
      <c r="B45" s="10">
        <v>223</v>
      </c>
      <c r="C45" s="4">
        <v>53</v>
      </c>
      <c r="D45" s="4">
        <v>59.5</v>
      </c>
      <c r="E45" s="4">
        <v>18</v>
      </c>
      <c r="F45" s="4">
        <v>26.5</v>
      </c>
      <c r="G45" s="1">
        <f t="shared" si="6"/>
        <v>33.9622641509434</v>
      </c>
      <c r="H45" s="2">
        <f t="shared" si="7"/>
        <v>30.252100840336134</v>
      </c>
      <c r="I45" s="28">
        <f t="shared" si="8"/>
        <v>67.9245283018868</v>
      </c>
    </row>
    <row r="46" spans="1:9" ht="12.75">
      <c r="A46" s="35" t="s">
        <v>44</v>
      </c>
      <c r="B46" s="10"/>
      <c r="C46" s="4">
        <f>C43-C44-C45</f>
        <v>405.4000000000001</v>
      </c>
      <c r="D46" s="4">
        <f>D43-D44-D45</f>
        <v>302.10000000000014</v>
      </c>
      <c r="E46" s="4">
        <f>E43-E44-E45</f>
        <v>229.19999999999993</v>
      </c>
      <c r="F46" s="4">
        <f>F43-F44-F45</f>
        <v>87</v>
      </c>
      <c r="G46" s="1">
        <f t="shared" si="6"/>
        <v>56.53675382338428</v>
      </c>
      <c r="H46" s="2">
        <f t="shared" si="7"/>
        <v>75.86891757696121</v>
      </c>
      <c r="I46" s="28">
        <f t="shared" si="8"/>
        <v>263.4482758620689</v>
      </c>
    </row>
    <row r="47" spans="1:9" ht="12.75">
      <c r="A47" s="37" t="s">
        <v>59</v>
      </c>
      <c r="B47" s="27" t="s">
        <v>58</v>
      </c>
      <c r="C47" s="21">
        <v>10</v>
      </c>
      <c r="D47" s="21">
        <v>10</v>
      </c>
      <c r="E47" s="21">
        <v>3.5</v>
      </c>
      <c r="F47" s="21">
        <v>5</v>
      </c>
      <c r="G47" s="1">
        <f t="shared" si="6"/>
        <v>35</v>
      </c>
      <c r="H47" s="2">
        <f t="shared" si="7"/>
        <v>35</v>
      </c>
      <c r="I47" s="28">
        <f t="shared" si="8"/>
        <v>70</v>
      </c>
    </row>
    <row r="48" spans="1:9" ht="12.75">
      <c r="A48" s="37" t="s">
        <v>60</v>
      </c>
      <c r="B48" s="18" t="s">
        <v>61</v>
      </c>
      <c r="C48" s="1">
        <v>3.6</v>
      </c>
      <c r="D48" s="1">
        <v>3.6</v>
      </c>
      <c r="E48" s="21">
        <v>3.6</v>
      </c>
      <c r="F48" s="21">
        <v>4</v>
      </c>
      <c r="G48" s="1">
        <f t="shared" si="6"/>
        <v>100</v>
      </c>
      <c r="H48" s="2">
        <f t="shared" si="7"/>
        <v>100</v>
      </c>
      <c r="I48" s="28">
        <f t="shared" si="8"/>
        <v>90</v>
      </c>
    </row>
    <row r="49" spans="1:9" ht="15" customHeight="1">
      <c r="A49" s="37" t="s">
        <v>41</v>
      </c>
      <c r="B49" s="14">
        <v>1003</v>
      </c>
      <c r="C49" s="3">
        <f>C51+C50</f>
        <v>276.1</v>
      </c>
      <c r="D49" s="3">
        <f>D51+D50</f>
        <v>798</v>
      </c>
      <c r="E49" s="3">
        <f>E51+E50</f>
        <v>798</v>
      </c>
      <c r="F49" s="21">
        <f>F51+F52</f>
        <v>388.8</v>
      </c>
      <c r="G49" s="1">
        <f t="shared" si="6"/>
        <v>289.025715320536</v>
      </c>
      <c r="H49" s="2">
        <f t="shared" si="7"/>
        <v>100</v>
      </c>
      <c r="I49" s="28">
        <f t="shared" si="8"/>
        <v>205.2469135802469</v>
      </c>
    </row>
    <row r="50" spans="1:9" ht="15.75" customHeight="1">
      <c r="A50" s="44" t="s">
        <v>117</v>
      </c>
      <c r="B50" s="19"/>
      <c r="C50" s="29">
        <v>161.7</v>
      </c>
      <c r="D50" s="29">
        <v>798</v>
      </c>
      <c r="E50" s="21">
        <v>798</v>
      </c>
      <c r="F50" s="21"/>
      <c r="G50" s="1">
        <f t="shared" si="6"/>
        <v>493.50649350649354</v>
      </c>
      <c r="H50" s="2">
        <f t="shared" si="7"/>
        <v>100</v>
      </c>
      <c r="I50" s="28"/>
    </row>
    <row r="51" spans="1:9" ht="14.25" customHeight="1">
      <c r="A51" s="35" t="s">
        <v>46</v>
      </c>
      <c r="B51" s="19" t="s">
        <v>62</v>
      </c>
      <c r="C51" s="24">
        <v>114.4</v>
      </c>
      <c r="D51" s="24"/>
      <c r="E51" s="3"/>
      <c r="F51" s="3">
        <v>388.8</v>
      </c>
      <c r="G51" s="1">
        <f t="shared" si="6"/>
        <v>0</v>
      </c>
      <c r="H51" s="2"/>
      <c r="I51" s="28">
        <f t="shared" si="8"/>
        <v>0</v>
      </c>
    </row>
    <row r="52" spans="1:9" ht="14.25" customHeight="1" hidden="1">
      <c r="A52" s="35" t="s">
        <v>42</v>
      </c>
      <c r="B52" s="19" t="s">
        <v>45</v>
      </c>
      <c r="C52" s="4"/>
      <c r="D52" s="4"/>
      <c r="E52" s="4"/>
      <c r="F52" s="4"/>
      <c r="G52" s="1" t="e">
        <f t="shared" si="6"/>
        <v>#DIV/0!</v>
      </c>
      <c r="H52" s="2" t="e">
        <f>E52/D52*100</f>
        <v>#DIV/0!</v>
      </c>
      <c r="I52" s="28" t="e">
        <f t="shared" si="8"/>
        <v>#DIV/0!</v>
      </c>
    </row>
    <row r="53" spans="1:9" ht="21.75" customHeight="1" hidden="1">
      <c r="A53" s="35" t="s">
        <v>72</v>
      </c>
      <c r="B53" s="19"/>
      <c r="C53" s="4"/>
      <c r="D53" s="4"/>
      <c r="E53" s="4"/>
      <c r="F53" s="21"/>
      <c r="G53" s="1" t="e">
        <f t="shared" si="6"/>
        <v>#DIV/0!</v>
      </c>
      <c r="H53" s="2" t="e">
        <f>E53/D53*100</f>
        <v>#DIV/0!</v>
      </c>
      <c r="I53" s="28" t="e">
        <f t="shared" si="8"/>
        <v>#DIV/0!</v>
      </c>
    </row>
    <row r="54" spans="1:9" ht="19.5" customHeight="1">
      <c r="A54" s="39" t="s">
        <v>17</v>
      </c>
      <c r="B54" s="16"/>
      <c r="C54" s="30">
        <f>C33+C37+C38+C39+C40+C41+C42+C43+C47+C48+C49</f>
        <v>3712</v>
      </c>
      <c r="D54" s="30">
        <f>D33+D37+D38+D39+D40+D41+D42+D43+D47+D48+D49</f>
        <v>4363.4</v>
      </c>
      <c r="E54" s="30">
        <f>E33+E37+E38+E39+E41+E42+E43+E47+E48+E49</f>
        <v>3270.4</v>
      </c>
      <c r="F54" s="30">
        <f>F33+F37+F38+F39+F41+F42+F43+F47+F48+F49+F53</f>
        <v>1892.7</v>
      </c>
      <c r="G54" s="1">
        <f t="shared" si="6"/>
        <v>88.10344827586208</v>
      </c>
      <c r="H54" s="2">
        <f>E54/D54*100</f>
        <v>74.95072649768531</v>
      </c>
      <c r="I54" s="28">
        <f>E54/F54*100</f>
        <v>172.79019390289005</v>
      </c>
    </row>
    <row r="55" spans="1:9" ht="27" customHeight="1">
      <c r="A55" s="37" t="s">
        <v>47</v>
      </c>
      <c r="B55" s="20"/>
      <c r="C55" s="7">
        <f>C31-C54</f>
        <v>0</v>
      </c>
      <c r="D55" s="7">
        <f>D31-D54</f>
        <v>-92</v>
      </c>
      <c r="E55" s="7">
        <f>E31-E54</f>
        <v>366</v>
      </c>
      <c r="F55" s="7">
        <f>F31-F54</f>
        <v>984.4000000000003</v>
      </c>
      <c r="G55" s="1"/>
      <c r="H55" s="8"/>
      <c r="I55" s="26"/>
    </row>
    <row r="56" spans="3:6" ht="9" customHeight="1">
      <c r="C56" s="48"/>
      <c r="D56" s="48"/>
      <c r="E56" s="48"/>
      <c r="F56" s="23"/>
    </row>
    <row r="57" spans="1:6" ht="12.75">
      <c r="A57" t="s">
        <v>50</v>
      </c>
      <c r="C57" s="48" t="s">
        <v>51</v>
      </c>
      <c r="D57" s="48"/>
      <c r="E57" s="48"/>
      <c r="F57" s="23"/>
    </row>
    <row r="58" spans="3:6" ht="4.5" customHeight="1" hidden="1">
      <c r="C58" s="48"/>
      <c r="D58" s="48"/>
      <c r="E58" s="48"/>
      <c r="F58" s="23"/>
    </row>
    <row r="59" spans="3:6" ht="2.25" customHeight="1" hidden="1">
      <c r="C59" s="23"/>
      <c r="D59" s="23"/>
      <c r="E59" s="23"/>
      <c r="F59" s="23"/>
    </row>
    <row r="60" ht="12.75">
      <c r="A60" s="25" t="s">
        <v>76</v>
      </c>
    </row>
  </sheetData>
  <mergeCells count="5">
    <mergeCell ref="A1:I1"/>
    <mergeCell ref="C56:E56"/>
    <mergeCell ref="C58:E58"/>
    <mergeCell ref="G2:H2"/>
    <mergeCell ref="C57:E5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I18" sqref="I18:I20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114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115</v>
      </c>
      <c r="F3" s="10" t="s">
        <v>116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813.5</v>
      </c>
      <c r="E4" s="1">
        <f>E5+E15</f>
        <v>710.4000000000001</v>
      </c>
      <c r="F4" s="1">
        <f>F5+F15</f>
        <v>539.0999999999999</v>
      </c>
      <c r="G4" s="1">
        <f aca="true" t="shared" si="0" ref="G4:G19">E4/C4*100</f>
        <v>84.0212891780012</v>
      </c>
      <c r="H4" s="2">
        <f aca="true" t="shared" si="1" ref="H4:H19">E4/D4*100</f>
        <v>87.3263675476337</v>
      </c>
      <c r="I4" s="28">
        <f aca="true" t="shared" si="2" ref="I4:I20">E4/F4*100</f>
        <v>131.7751808569839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777.5</v>
      </c>
      <c r="E5" s="1">
        <f>E6+E8+E10</f>
        <v>696.1000000000001</v>
      </c>
      <c r="F5" s="1">
        <f>F6+F8+F10</f>
        <v>517.8</v>
      </c>
      <c r="G5" s="1">
        <f t="shared" si="0"/>
        <v>85.99135268684375</v>
      </c>
      <c r="H5" s="2">
        <f t="shared" si="1"/>
        <v>89.53054662379422</v>
      </c>
      <c r="I5" s="28">
        <f t="shared" si="2"/>
        <v>134.43414445731946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308</v>
      </c>
      <c r="E6" s="3">
        <f>E7</f>
        <v>238.3</v>
      </c>
      <c r="F6" s="3">
        <f>F7</f>
        <v>181</v>
      </c>
      <c r="G6" s="1">
        <f t="shared" si="0"/>
        <v>70.08823529411765</v>
      </c>
      <c r="H6" s="2">
        <f t="shared" si="1"/>
        <v>77.37012987012987</v>
      </c>
      <c r="I6" s="28">
        <f t="shared" si="2"/>
        <v>131.65745856353593</v>
      </c>
    </row>
    <row r="7" spans="1:9" ht="12.75">
      <c r="A7" s="34" t="s">
        <v>2</v>
      </c>
      <c r="B7" s="9" t="s">
        <v>63</v>
      </c>
      <c r="C7" s="4">
        <v>340</v>
      </c>
      <c r="D7" s="4">
        <v>308</v>
      </c>
      <c r="E7" s="4">
        <v>238.3</v>
      </c>
      <c r="F7" s="4">
        <v>181</v>
      </c>
      <c r="G7" s="1">
        <f t="shared" si="0"/>
        <v>70.08823529411765</v>
      </c>
      <c r="H7" s="2">
        <f t="shared" si="1"/>
        <v>77.37012987012987</v>
      </c>
      <c r="I7" s="28">
        <f t="shared" si="2"/>
        <v>131.65745856353593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150</v>
      </c>
      <c r="F8" s="3">
        <f>F9</f>
        <v>123.6</v>
      </c>
      <c r="G8" s="1">
        <f t="shared" si="0"/>
        <v>115.38461538461537</v>
      </c>
      <c r="H8" s="2">
        <f t="shared" si="1"/>
        <v>115.38461538461537</v>
      </c>
      <c r="I8" s="28">
        <f t="shared" si="2"/>
        <v>121.35922330097088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150</v>
      </c>
      <c r="F9" s="4">
        <v>123.6</v>
      </c>
      <c r="G9" s="1">
        <f t="shared" si="0"/>
        <v>115.38461538461537</v>
      </c>
      <c r="H9" s="2">
        <f t="shared" si="1"/>
        <v>115.38461538461537</v>
      </c>
      <c r="I9" s="28">
        <f t="shared" si="2"/>
        <v>121.35922330097088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307.80000000000007</v>
      </c>
      <c r="F10" s="3">
        <f>F11+F12</f>
        <v>213.2</v>
      </c>
      <c r="G10" s="1">
        <f t="shared" si="0"/>
        <v>90.66273932253316</v>
      </c>
      <c r="H10" s="2">
        <f t="shared" si="1"/>
        <v>90.66273932253316</v>
      </c>
      <c r="I10" s="28">
        <f t="shared" si="2"/>
        <v>144.37148217636027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27.1</v>
      </c>
      <c r="F11" s="4">
        <v>27.8</v>
      </c>
      <c r="G11" s="1">
        <f t="shared" si="0"/>
        <v>65.30120481927712</v>
      </c>
      <c r="H11" s="2">
        <f t="shared" si="1"/>
        <v>65.30120481927712</v>
      </c>
      <c r="I11" s="28">
        <f t="shared" si="2"/>
        <v>97.48201438848922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280.70000000000005</v>
      </c>
      <c r="F12" s="21">
        <f>F13+F14</f>
        <v>185.39999999999998</v>
      </c>
      <c r="G12" s="1">
        <f t="shared" si="0"/>
        <v>94.19463087248323</v>
      </c>
      <c r="H12" s="2">
        <f t="shared" si="1"/>
        <v>94.19463087248323</v>
      </c>
      <c r="I12" s="28">
        <f t="shared" si="2"/>
        <v>151.4023732470335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279.1</v>
      </c>
      <c r="F13" s="4">
        <v>181.7</v>
      </c>
      <c r="G13" s="1">
        <f t="shared" si="0"/>
        <v>94.86743711760708</v>
      </c>
      <c r="H13" s="2">
        <f t="shared" si="1"/>
        <v>94.86743711760708</v>
      </c>
      <c r="I13" s="28">
        <f t="shared" si="2"/>
        <v>153.60484314804626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1.6</v>
      </c>
      <c r="F14" s="22">
        <v>3.7</v>
      </c>
      <c r="G14" s="1">
        <f t="shared" si="0"/>
        <v>42.10526315789474</v>
      </c>
      <c r="H14" s="2">
        <f t="shared" si="1"/>
        <v>42.10526315789474</v>
      </c>
      <c r="I14" s="28">
        <f t="shared" si="2"/>
        <v>43.24324324324324</v>
      </c>
    </row>
    <row r="15" spans="1:9" ht="12.75">
      <c r="A15" s="37" t="s">
        <v>19</v>
      </c>
      <c r="B15" s="15"/>
      <c r="C15" s="1">
        <f>C16+C20</f>
        <v>36</v>
      </c>
      <c r="D15" s="1">
        <f>D16+D20</f>
        <v>36</v>
      </c>
      <c r="E15" s="1">
        <f>E16+E20</f>
        <v>14.3</v>
      </c>
      <c r="F15" s="1">
        <f>F16+F20</f>
        <v>21.299999999999997</v>
      </c>
      <c r="G15" s="1">
        <f t="shared" si="0"/>
        <v>39.72222222222223</v>
      </c>
      <c r="H15" s="2">
        <f t="shared" si="1"/>
        <v>39.72222222222223</v>
      </c>
      <c r="I15" s="28">
        <f t="shared" si="2"/>
        <v>67.13615023474179</v>
      </c>
    </row>
    <row r="16" spans="1:9" ht="42">
      <c r="A16" s="36" t="s">
        <v>9</v>
      </c>
      <c r="B16" s="14" t="s">
        <v>33</v>
      </c>
      <c r="C16" s="3">
        <f>C17+C18</f>
        <v>36</v>
      </c>
      <c r="D16" s="3">
        <f>D17+D18</f>
        <v>36</v>
      </c>
      <c r="E16" s="3">
        <f>E17+E18</f>
        <v>13.4</v>
      </c>
      <c r="F16" s="3">
        <f>F17+F18</f>
        <v>18.799999999999997</v>
      </c>
      <c r="G16" s="1">
        <f t="shared" si="0"/>
        <v>37.22222222222222</v>
      </c>
      <c r="H16" s="2">
        <f t="shared" si="1"/>
        <v>37.22222222222222</v>
      </c>
      <c r="I16" s="28">
        <f t="shared" si="2"/>
        <v>71.27659574468086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8.3</v>
      </c>
      <c r="F17" s="4">
        <v>13.7</v>
      </c>
      <c r="G17" s="1">
        <f t="shared" si="0"/>
        <v>39.523809523809526</v>
      </c>
      <c r="H17" s="2">
        <f t="shared" si="1"/>
        <v>39.523809523809526</v>
      </c>
      <c r="I17" s="28">
        <f t="shared" si="2"/>
        <v>60.58394160583942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5.1</v>
      </c>
      <c r="F18" s="4">
        <v>5.1</v>
      </c>
      <c r="G18" s="1">
        <f t="shared" si="0"/>
        <v>34</v>
      </c>
      <c r="H18" s="2">
        <f t="shared" si="1"/>
        <v>34</v>
      </c>
      <c r="I18" s="28">
        <f t="shared" si="2"/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 t="shared" si="2"/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0.9</v>
      </c>
      <c r="F20" s="4">
        <v>2.5</v>
      </c>
      <c r="G20" s="1"/>
      <c r="H20" s="2"/>
      <c r="I20" s="28">
        <f t="shared" si="2"/>
        <v>36</v>
      </c>
    </row>
    <row r="21" spans="1:9" ht="15" customHeight="1">
      <c r="A21" s="36" t="s">
        <v>10</v>
      </c>
      <c r="B21" s="14" t="s">
        <v>34</v>
      </c>
      <c r="C21" s="3">
        <f>C22+C23+C24+C27+C28+C26+C29</f>
        <v>2823.5</v>
      </c>
      <c r="D21" s="3">
        <f>D22+D23+D24+D27+D28+D26+D29</f>
        <v>3072.9</v>
      </c>
      <c r="E21" s="3">
        <f>E22+E23+E24+E27+E28+E29</f>
        <v>1479.2</v>
      </c>
      <c r="F21" s="3">
        <f>F22+F23+F24+F27+F28+F29</f>
        <v>1693.2000000000003</v>
      </c>
      <c r="G21" s="1">
        <f>E21/C21*100</f>
        <v>52.38887905082345</v>
      </c>
      <c r="H21" s="2">
        <f>E21/D21*100</f>
        <v>48.13693904780501</v>
      </c>
      <c r="I21" s="28">
        <f>E21/F21*100</f>
        <v>87.36120954405857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1309.5</v>
      </c>
      <c r="F22" s="4">
        <v>1260.4</v>
      </c>
      <c r="G22" s="1">
        <f>E22/C22*100</f>
        <v>59.876543209876544</v>
      </c>
      <c r="H22" s="2">
        <f>E22/D22*100</f>
        <v>59.876543209876544</v>
      </c>
      <c r="I22" s="28">
        <f>E22/F22*100</f>
        <v>103.89558870199936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71.1</v>
      </c>
      <c r="F23" s="4">
        <v>63.4</v>
      </c>
      <c r="G23" s="1">
        <f>E23/C23*100</f>
        <v>67.39336492890995</v>
      </c>
      <c r="H23" s="2">
        <f>E23/D23*100</f>
        <v>64.93150684931507</v>
      </c>
      <c r="I23" s="28">
        <f>E23/F23*100</f>
        <v>112.14511041009463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/>
      <c r="E24" s="4"/>
      <c r="F24" s="4">
        <v>369.4</v>
      </c>
      <c r="G24" s="1">
        <f>E24/C24*100</f>
        <v>0</v>
      </c>
      <c r="H24" s="2"/>
      <c r="I24" s="28">
        <f aca="true" t="shared" si="3" ref="I24:I30">E24/F24*100</f>
        <v>0</v>
      </c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>E25/C25*100</f>
        <v>#DIV/0!</v>
      </c>
      <c r="H25" s="2" t="e">
        <f aca="true" t="shared" si="4" ref="H25:H31">E25/D25*100</f>
        <v>#DIV/0!</v>
      </c>
      <c r="I25" s="28" t="e">
        <f t="shared" si="3"/>
        <v>#DIV/0!</v>
      </c>
    </row>
    <row r="26" spans="1:9" ht="34.5" customHeight="1">
      <c r="A26" s="43" t="s">
        <v>112</v>
      </c>
      <c r="B26" s="10" t="s">
        <v>113</v>
      </c>
      <c r="C26" s="4"/>
      <c r="D26" s="4">
        <v>456</v>
      </c>
      <c r="E26" s="4"/>
      <c r="F26" s="4"/>
      <c r="G26" s="1"/>
      <c r="H26" s="2">
        <f t="shared" si="4"/>
        <v>0</v>
      </c>
      <c r="I26" s="28"/>
    </row>
    <row r="27" spans="1:9" ht="32.25" customHeight="1">
      <c r="A27" s="35" t="s">
        <v>81</v>
      </c>
      <c r="B27" s="10" t="s">
        <v>82</v>
      </c>
      <c r="C27" s="4">
        <v>443.6</v>
      </c>
      <c r="D27" s="4">
        <v>221.8</v>
      </c>
      <c r="E27" s="4"/>
      <c r="F27" s="4"/>
      <c r="G27" s="1">
        <f>E27/C27*100</f>
        <v>0</v>
      </c>
      <c r="H27" s="2">
        <f t="shared" si="4"/>
        <v>0</v>
      </c>
      <c r="I27" s="28"/>
    </row>
    <row r="28" spans="1:9" ht="21" customHeight="1">
      <c r="A28" s="40" t="s">
        <v>93</v>
      </c>
      <c r="B28" s="41" t="s">
        <v>94</v>
      </c>
      <c r="C28" s="4">
        <v>0.1</v>
      </c>
      <c r="D28" s="4">
        <v>0.2</v>
      </c>
      <c r="E28" s="4">
        <v>0.2</v>
      </c>
      <c r="F28" s="4"/>
      <c r="G28" s="1">
        <f>E28/C28*100</f>
        <v>200</v>
      </c>
      <c r="H28" s="2">
        <f t="shared" si="4"/>
        <v>100</v>
      </c>
      <c r="I28" s="28"/>
    </row>
    <row r="29" spans="1:9" ht="21" customHeight="1">
      <c r="A29" s="40" t="s">
        <v>104</v>
      </c>
      <c r="B29" s="10" t="s">
        <v>105</v>
      </c>
      <c r="C29" s="4"/>
      <c r="D29" s="4">
        <v>98.4</v>
      </c>
      <c r="E29" s="4">
        <v>98.4</v>
      </c>
      <c r="F29" s="4"/>
      <c r="G29" s="1"/>
      <c r="H29" s="2">
        <f t="shared" si="4"/>
        <v>100</v>
      </c>
      <c r="I29" s="28"/>
    </row>
    <row r="30" spans="1:9" ht="24.75" customHeight="1">
      <c r="A30" s="36" t="s">
        <v>11</v>
      </c>
      <c r="B30" s="14" t="s">
        <v>36</v>
      </c>
      <c r="C30" s="3">
        <v>43</v>
      </c>
      <c r="D30" s="3">
        <v>385</v>
      </c>
      <c r="E30" s="3">
        <v>364.9</v>
      </c>
      <c r="F30" s="3">
        <v>63.5</v>
      </c>
      <c r="G30" s="1">
        <f>E30/C30*100</f>
        <v>848.6046511627907</v>
      </c>
      <c r="H30" s="2">
        <f t="shared" si="4"/>
        <v>94.77922077922078</v>
      </c>
      <c r="I30" s="28">
        <f t="shared" si="3"/>
        <v>574.6456692913385</v>
      </c>
    </row>
    <row r="31" spans="1:9" ht="17.25" customHeight="1">
      <c r="A31" s="39" t="s">
        <v>12</v>
      </c>
      <c r="B31" s="16"/>
      <c r="C31" s="5">
        <f>C4+C21+C30</f>
        <v>3712</v>
      </c>
      <c r="D31" s="5">
        <f>D4+D21+D30</f>
        <v>4271.4</v>
      </c>
      <c r="E31" s="5">
        <f>E4+E21+E30</f>
        <v>2554.5000000000005</v>
      </c>
      <c r="F31" s="5">
        <f>F4+F21+F30</f>
        <v>2295.8</v>
      </c>
      <c r="G31" s="1">
        <f>E31/C31*100</f>
        <v>68.81734913793105</v>
      </c>
      <c r="H31" s="2">
        <f t="shared" si="4"/>
        <v>59.80474785784522</v>
      </c>
      <c r="I31" s="28">
        <f>E31/F31*100</f>
        <v>111.26840317100795</v>
      </c>
    </row>
    <row r="32" spans="1:9" ht="13.5" customHeight="1">
      <c r="A32" s="20" t="s">
        <v>13</v>
      </c>
      <c r="B32" s="15"/>
      <c r="C32" s="6"/>
      <c r="D32" s="6"/>
      <c r="E32" s="6"/>
      <c r="F32" s="6"/>
      <c r="G32" s="1"/>
      <c r="H32" s="2"/>
      <c r="I32" s="28"/>
    </row>
    <row r="33" spans="1:9" ht="12.75">
      <c r="A33" s="36" t="s">
        <v>14</v>
      </c>
      <c r="B33" s="17" t="s">
        <v>37</v>
      </c>
      <c r="C33" s="3">
        <v>998.2</v>
      </c>
      <c r="D33" s="3">
        <v>847.4</v>
      </c>
      <c r="E33" s="3">
        <v>581.6</v>
      </c>
      <c r="F33" s="3">
        <v>504.3</v>
      </c>
      <c r="G33" s="1">
        <f aca="true" t="shared" si="5" ref="G33:G38">E33/C33*100</f>
        <v>58.26487677820076</v>
      </c>
      <c r="H33" s="2">
        <f aca="true" t="shared" si="6" ref="H33:H38">E33/D33*100</f>
        <v>68.63346707576116</v>
      </c>
      <c r="I33" s="28">
        <f>E33/F33*100</f>
        <v>115.32817767202062</v>
      </c>
    </row>
    <row r="34" spans="1:9" ht="12.75">
      <c r="A34" s="35" t="s">
        <v>15</v>
      </c>
      <c r="B34" s="10">
        <v>211.213</v>
      </c>
      <c r="C34" s="4">
        <v>852</v>
      </c>
      <c r="D34" s="4">
        <v>688.3</v>
      </c>
      <c r="E34" s="4">
        <v>505.2</v>
      </c>
      <c r="F34" s="4">
        <v>438</v>
      </c>
      <c r="G34" s="1">
        <f t="shared" si="5"/>
        <v>59.29577464788732</v>
      </c>
      <c r="H34" s="2">
        <f t="shared" si="6"/>
        <v>73.39822751707105</v>
      </c>
      <c r="I34" s="28">
        <f>E34/F34*100</f>
        <v>115.34246575342466</v>
      </c>
    </row>
    <row r="35" spans="1:9" ht="12.75">
      <c r="A35" s="35" t="s">
        <v>22</v>
      </c>
      <c r="B35" s="10">
        <v>223</v>
      </c>
      <c r="C35" s="4">
        <v>30</v>
      </c>
      <c r="D35" s="4">
        <v>43</v>
      </c>
      <c r="E35" s="4">
        <v>14</v>
      </c>
      <c r="F35" s="4">
        <v>11.4</v>
      </c>
      <c r="G35" s="1">
        <f t="shared" si="5"/>
        <v>46.666666666666664</v>
      </c>
      <c r="H35" s="2">
        <f t="shared" si="6"/>
        <v>32.55813953488372</v>
      </c>
      <c r="I35" s="28">
        <f>E35/F35*100</f>
        <v>122.80701754385966</v>
      </c>
    </row>
    <row r="36" spans="1:9" ht="12.75">
      <c r="A36" s="35" t="s">
        <v>16</v>
      </c>
      <c r="B36" s="10"/>
      <c r="C36" s="4">
        <f>C33-C34-C35</f>
        <v>116.20000000000005</v>
      </c>
      <c r="D36" s="4">
        <f>D33-D34-D35</f>
        <v>116.10000000000002</v>
      </c>
      <c r="E36" s="4">
        <f>E33-E34-E35</f>
        <v>62.400000000000034</v>
      </c>
      <c r="F36" s="4">
        <f>F33-F34-F35</f>
        <v>54.90000000000001</v>
      </c>
      <c r="G36" s="1">
        <f t="shared" si="5"/>
        <v>53.700516351118765</v>
      </c>
      <c r="H36" s="2">
        <f t="shared" si="6"/>
        <v>53.74677002583981</v>
      </c>
      <c r="I36" s="28">
        <f>E36/F36*100</f>
        <v>113.66120218579239</v>
      </c>
    </row>
    <row r="37" spans="1:9" ht="12.75">
      <c r="A37" s="37" t="s">
        <v>23</v>
      </c>
      <c r="B37" s="18" t="s">
        <v>52</v>
      </c>
      <c r="C37" s="1">
        <v>105.5</v>
      </c>
      <c r="D37" s="1">
        <v>109.5</v>
      </c>
      <c r="E37" s="1">
        <v>65.4</v>
      </c>
      <c r="F37" s="1">
        <v>48.2</v>
      </c>
      <c r="G37" s="1">
        <f t="shared" si="5"/>
        <v>61.99052132701423</v>
      </c>
      <c r="H37" s="2">
        <f t="shared" si="6"/>
        <v>59.72602739726028</v>
      </c>
      <c r="I37" s="28">
        <f>E37/F37*100</f>
        <v>135.68464730290458</v>
      </c>
    </row>
    <row r="38" spans="1:9" ht="20.25" customHeight="1">
      <c r="A38" s="36" t="s">
        <v>38</v>
      </c>
      <c r="B38" s="17" t="s">
        <v>39</v>
      </c>
      <c r="C38" s="3">
        <v>1.1</v>
      </c>
      <c r="D38" s="3">
        <v>1.1</v>
      </c>
      <c r="E38" s="3"/>
      <c r="F38" s="3"/>
      <c r="G38" s="1">
        <f t="shared" si="5"/>
        <v>0</v>
      </c>
      <c r="H38" s="2">
        <f t="shared" si="6"/>
        <v>0</v>
      </c>
      <c r="I38" s="28"/>
    </row>
    <row r="39" spans="1:9" ht="20.25" customHeight="1">
      <c r="A39" s="36" t="s">
        <v>56</v>
      </c>
      <c r="B39" s="17" t="s">
        <v>53</v>
      </c>
      <c r="C39" s="3"/>
      <c r="D39" s="3"/>
      <c r="E39" s="3"/>
      <c r="F39" s="3">
        <v>0.5</v>
      </c>
      <c r="G39" s="1"/>
      <c r="H39" s="2"/>
      <c r="I39" s="28">
        <f>E39/F39*100</f>
        <v>0</v>
      </c>
    </row>
    <row r="40" spans="1:9" ht="17.25" customHeight="1">
      <c r="A40" s="36" t="s">
        <v>86</v>
      </c>
      <c r="B40" s="17" t="s">
        <v>85</v>
      </c>
      <c r="C40" s="3"/>
      <c r="D40" s="3">
        <v>340</v>
      </c>
      <c r="E40" s="3"/>
      <c r="F40" s="3"/>
      <c r="G40" s="1"/>
      <c r="H40" s="2"/>
      <c r="I40" s="28"/>
    </row>
    <row r="41" spans="1:9" ht="12.75">
      <c r="A41" s="36" t="s">
        <v>55</v>
      </c>
      <c r="B41" s="17" t="s">
        <v>54</v>
      </c>
      <c r="C41" s="3">
        <v>958.1</v>
      </c>
      <c r="D41" s="3">
        <v>810.6</v>
      </c>
      <c r="E41" s="3">
        <v>437.4</v>
      </c>
      <c r="F41" s="3">
        <v>148.2</v>
      </c>
      <c r="G41" s="1">
        <f aca="true" t="shared" si="7" ref="G41:G54">E41/C41*100</f>
        <v>45.652854608078485</v>
      </c>
      <c r="H41" s="2">
        <f aca="true" t="shared" si="8" ref="H41:H50">E41/D41*100</f>
        <v>53.960029607698004</v>
      </c>
      <c r="I41" s="28">
        <f>E41/F41*100</f>
        <v>295.1417004048583</v>
      </c>
    </row>
    <row r="42" spans="1:9" ht="12.75">
      <c r="A42" s="37" t="s">
        <v>43</v>
      </c>
      <c r="B42" s="18" t="s">
        <v>57</v>
      </c>
      <c r="C42" s="1">
        <v>3</v>
      </c>
      <c r="D42" s="1">
        <v>3</v>
      </c>
      <c r="E42" s="4"/>
      <c r="F42" s="4"/>
      <c r="G42" s="1">
        <f t="shared" si="7"/>
        <v>0</v>
      </c>
      <c r="H42" s="2">
        <f t="shared" si="8"/>
        <v>0</v>
      </c>
      <c r="I42" s="28"/>
    </row>
    <row r="43" spans="1:9" ht="16.5" customHeight="1">
      <c r="A43" s="36" t="s">
        <v>20</v>
      </c>
      <c r="B43" s="17" t="s">
        <v>40</v>
      </c>
      <c r="C43" s="3">
        <v>1356.4</v>
      </c>
      <c r="D43" s="3">
        <v>1440.2</v>
      </c>
      <c r="E43" s="3">
        <v>807.5</v>
      </c>
      <c r="F43" s="3">
        <v>638.4</v>
      </c>
      <c r="G43" s="1">
        <f t="shared" si="7"/>
        <v>59.53258625774107</v>
      </c>
      <c r="H43" s="2">
        <f t="shared" si="8"/>
        <v>56.068601583113455</v>
      </c>
      <c r="I43" s="28">
        <f aca="true" t="shared" si="9" ref="I43:I51">E43/F43*100</f>
        <v>126.48809523809523</v>
      </c>
    </row>
    <row r="44" spans="1:9" ht="12.75">
      <c r="A44" s="35" t="s">
        <v>15</v>
      </c>
      <c r="B44" s="10">
        <v>211.213</v>
      </c>
      <c r="C44" s="4">
        <v>898</v>
      </c>
      <c r="D44" s="4">
        <v>1078.6</v>
      </c>
      <c r="E44" s="4">
        <v>702.6</v>
      </c>
      <c r="F44" s="4">
        <v>525.1</v>
      </c>
      <c r="G44" s="1">
        <f t="shared" si="7"/>
        <v>78.24053452115814</v>
      </c>
      <c r="H44" s="2">
        <f t="shared" si="8"/>
        <v>65.13999629148898</v>
      </c>
      <c r="I44" s="28">
        <f t="shared" si="9"/>
        <v>133.80308512664254</v>
      </c>
    </row>
    <row r="45" spans="1:9" ht="15.75" customHeight="1">
      <c r="A45" s="35" t="s">
        <v>22</v>
      </c>
      <c r="B45" s="10">
        <v>223</v>
      </c>
      <c r="C45" s="4">
        <v>53</v>
      </c>
      <c r="D45" s="4">
        <v>59.5</v>
      </c>
      <c r="E45" s="4">
        <v>18</v>
      </c>
      <c r="F45" s="4">
        <v>26.4</v>
      </c>
      <c r="G45" s="1">
        <f t="shared" si="7"/>
        <v>33.9622641509434</v>
      </c>
      <c r="H45" s="2">
        <f t="shared" si="8"/>
        <v>30.252100840336134</v>
      </c>
      <c r="I45" s="28">
        <f t="shared" si="9"/>
        <v>68.18181818181819</v>
      </c>
    </row>
    <row r="46" spans="1:9" ht="12.75">
      <c r="A46" s="35" t="s">
        <v>44</v>
      </c>
      <c r="B46" s="10"/>
      <c r="C46" s="4">
        <f>C43-C44-C45</f>
        <v>405.4000000000001</v>
      </c>
      <c r="D46" s="4">
        <f>D43-D44-D45</f>
        <v>302.10000000000014</v>
      </c>
      <c r="E46" s="4">
        <f>E43-E44-E45</f>
        <v>86.89999999999998</v>
      </c>
      <c r="F46" s="4">
        <f>F43-F44-F45</f>
        <v>86.89999999999995</v>
      </c>
      <c r="G46" s="1">
        <f t="shared" si="7"/>
        <v>21.435619141588543</v>
      </c>
      <c r="H46" s="2">
        <f t="shared" si="8"/>
        <v>28.765309500165486</v>
      </c>
      <c r="I46" s="28">
        <f t="shared" si="9"/>
        <v>100.00000000000003</v>
      </c>
    </row>
    <row r="47" spans="1:9" ht="12.75">
      <c r="A47" s="37" t="s">
        <v>59</v>
      </c>
      <c r="B47" s="27" t="s">
        <v>58</v>
      </c>
      <c r="C47" s="21">
        <v>10</v>
      </c>
      <c r="D47" s="21">
        <v>10</v>
      </c>
      <c r="E47" s="21">
        <v>3.5</v>
      </c>
      <c r="F47" s="21">
        <v>5</v>
      </c>
      <c r="G47" s="1">
        <f t="shared" si="7"/>
        <v>35</v>
      </c>
      <c r="H47" s="2">
        <f t="shared" si="8"/>
        <v>35</v>
      </c>
      <c r="I47" s="28">
        <f t="shared" si="9"/>
        <v>70</v>
      </c>
    </row>
    <row r="48" spans="1:9" ht="12.75">
      <c r="A48" s="37" t="s">
        <v>60</v>
      </c>
      <c r="B48" s="18" t="s">
        <v>61</v>
      </c>
      <c r="C48" s="1">
        <v>3.6</v>
      </c>
      <c r="D48" s="1">
        <v>3.6</v>
      </c>
      <c r="E48" s="21">
        <v>3.6</v>
      </c>
      <c r="F48" s="21">
        <v>4</v>
      </c>
      <c r="G48" s="1">
        <f t="shared" si="7"/>
        <v>100</v>
      </c>
      <c r="H48" s="2">
        <f t="shared" si="8"/>
        <v>100</v>
      </c>
      <c r="I48" s="28">
        <f t="shared" si="9"/>
        <v>90</v>
      </c>
    </row>
    <row r="49" spans="1:9" ht="15" customHeight="1">
      <c r="A49" s="37" t="s">
        <v>41</v>
      </c>
      <c r="B49" s="14">
        <v>1003</v>
      </c>
      <c r="C49" s="3">
        <f>C51+C50</f>
        <v>276.1</v>
      </c>
      <c r="D49" s="3">
        <f>D51+D50</f>
        <v>798</v>
      </c>
      <c r="E49" s="3">
        <f>E51+E50</f>
        <v>733</v>
      </c>
      <c r="F49" s="21">
        <f>F51+F52</f>
        <v>388.8</v>
      </c>
      <c r="G49" s="1">
        <f t="shared" si="7"/>
        <v>265.48352046360014</v>
      </c>
      <c r="H49" s="2">
        <f t="shared" si="8"/>
        <v>91.8546365914787</v>
      </c>
      <c r="I49" s="28">
        <f t="shared" si="9"/>
        <v>188.52880658436214</v>
      </c>
    </row>
    <row r="50" spans="1:9" ht="15.75" customHeight="1">
      <c r="A50" s="44" t="s">
        <v>117</v>
      </c>
      <c r="B50" s="19"/>
      <c r="C50" s="29">
        <v>161.7</v>
      </c>
      <c r="D50" s="29">
        <v>798</v>
      </c>
      <c r="E50" s="21">
        <v>733</v>
      </c>
      <c r="F50" s="21"/>
      <c r="G50" s="1">
        <f t="shared" si="7"/>
        <v>453.30859616573906</v>
      </c>
      <c r="H50" s="2">
        <f t="shared" si="8"/>
        <v>91.8546365914787</v>
      </c>
      <c r="I50" s="28"/>
    </row>
    <row r="51" spans="1:9" ht="14.25" customHeight="1">
      <c r="A51" s="35" t="s">
        <v>46</v>
      </c>
      <c r="B51" s="19" t="s">
        <v>62</v>
      </c>
      <c r="C51" s="24">
        <v>114.4</v>
      </c>
      <c r="D51" s="24"/>
      <c r="E51" s="3"/>
      <c r="F51" s="3">
        <v>388.8</v>
      </c>
      <c r="G51" s="1">
        <f t="shared" si="7"/>
        <v>0</v>
      </c>
      <c r="H51" s="2"/>
      <c r="I51" s="28">
        <f t="shared" si="9"/>
        <v>0</v>
      </c>
    </row>
    <row r="52" spans="1:9" ht="14.25" customHeight="1" hidden="1">
      <c r="A52" s="35" t="s">
        <v>42</v>
      </c>
      <c r="B52" s="19" t="s">
        <v>45</v>
      </c>
      <c r="C52" s="4"/>
      <c r="D52" s="4"/>
      <c r="E52" s="4"/>
      <c r="F52" s="4"/>
      <c r="G52" s="1" t="e">
        <f t="shared" si="7"/>
        <v>#DIV/0!</v>
      </c>
      <c r="H52" s="2" t="e">
        <f>E52/D52*100</f>
        <v>#DIV/0!</v>
      </c>
      <c r="I52" s="28" t="e">
        <f>E52/F52*100</f>
        <v>#DIV/0!</v>
      </c>
    </row>
    <row r="53" spans="1:9" ht="21.75" customHeight="1" hidden="1">
      <c r="A53" s="35" t="s">
        <v>72</v>
      </c>
      <c r="B53" s="19"/>
      <c r="C53" s="4"/>
      <c r="D53" s="4"/>
      <c r="E53" s="4"/>
      <c r="F53" s="21"/>
      <c r="G53" s="1" t="e">
        <f t="shared" si="7"/>
        <v>#DIV/0!</v>
      </c>
      <c r="H53" s="2" t="e">
        <f>E53/D53*100</f>
        <v>#DIV/0!</v>
      </c>
      <c r="I53" s="28" t="e">
        <f>E53/F53*100</f>
        <v>#DIV/0!</v>
      </c>
    </row>
    <row r="54" spans="1:9" ht="19.5" customHeight="1">
      <c r="A54" s="39" t="s">
        <v>17</v>
      </c>
      <c r="B54" s="16"/>
      <c r="C54" s="30">
        <f>C33+C37+C38+C39+C40+C41+C42+C43+C47+C48+C49</f>
        <v>3712</v>
      </c>
      <c r="D54" s="30">
        <f>D33+D37+D38+D39+D40+D41+D42+D43+D47+D48+D49</f>
        <v>4363.4</v>
      </c>
      <c r="E54" s="30">
        <f>E33+E37+E38+E39+E41+E42+E43+E47+E48+E49</f>
        <v>2632</v>
      </c>
      <c r="F54" s="30">
        <f>F33+F37+F38+F39+F41+F42+F43+F47+F48+F49+F53</f>
        <v>1737.3999999999999</v>
      </c>
      <c r="G54" s="1">
        <f t="shared" si="7"/>
        <v>70.90517241379311</v>
      </c>
      <c r="H54" s="2">
        <f>E54/D54*100</f>
        <v>60.319933996424815</v>
      </c>
      <c r="I54" s="28">
        <f>E54/F54*100</f>
        <v>151.4907332796132</v>
      </c>
    </row>
    <row r="55" spans="1:9" ht="27" customHeight="1">
      <c r="A55" s="37" t="s">
        <v>47</v>
      </c>
      <c r="B55" s="20"/>
      <c r="C55" s="7">
        <f>C31-C54</f>
        <v>0</v>
      </c>
      <c r="D55" s="7">
        <f>D31-D54</f>
        <v>-92</v>
      </c>
      <c r="E55" s="7">
        <f>E31-E54</f>
        <v>-77.49999999999955</v>
      </c>
      <c r="F55" s="7">
        <f>F31-F54</f>
        <v>558.4000000000003</v>
      </c>
      <c r="G55" s="1"/>
      <c r="H55" s="8"/>
      <c r="I55" s="26"/>
    </row>
    <row r="56" spans="3:6" ht="9" customHeight="1">
      <c r="C56" s="48"/>
      <c r="D56" s="48"/>
      <c r="E56" s="48"/>
      <c r="F56" s="23"/>
    </row>
    <row r="57" spans="1:6" ht="12.75">
      <c r="A57" t="s">
        <v>50</v>
      </c>
      <c r="C57" s="48" t="s">
        <v>51</v>
      </c>
      <c r="D57" s="48"/>
      <c r="E57" s="48"/>
      <c r="F57" s="23"/>
    </row>
    <row r="58" spans="3:6" ht="4.5" customHeight="1" hidden="1">
      <c r="C58" s="48"/>
      <c r="D58" s="48"/>
      <c r="E58" s="48"/>
      <c r="F58" s="23"/>
    </row>
    <row r="59" spans="3:6" ht="2.25" customHeight="1" hidden="1">
      <c r="C59" s="23"/>
      <c r="D59" s="23"/>
      <c r="E59" s="23"/>
      <c r="F59" s="23"/>
    </row>
    <row r="60" ht="12.75">
      <c r="A60" s="25" t="s">
        <v>76</v>
      </c>
    </row>
  </sheetData>
  <mergeCells count="5">
    <mergeCell ref="A1:I1"/>
    <mergeCell ref="C56:E56"/>
    <mergeCell ref="C58:E58"/>
    <mergeCell ref="G2:H2"/>
    <mergeCell ref="C57:E5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29">
      <selection activeCell="H51" sqref="H51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2539062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109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110</v>
      </c>
      <c r="F3" s="10" t="s">
        <v>111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753.5</v>
      </c>
      <c r="E4" s="1">
        <f>E5+E15</f>
        <v>623.7</v>
      </c>
      <c r="F4" s="1">
        <f>F5+F15</f>
        <v>477.8</v>
      </c>
      <c r="G4" s="1">
        <f aca="true" t="shared" si="0" ref="G4:G19">E4/C4*100</f>
        <v>73.76700177409818</v>
      </c>
      <c r="H4" s="2">
        <f aca="true" t="shared" si="1" ref="H4:H19">E4/D4*100</f>
        <v>82.77372262773723</v>
      </c>
      <c r="I4" s="28">
        <f aca="true" t="shared" si="2" ref="I4:I19">E4/F4*100</f>
        <v>130.53578903306823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717.5</v>
      </c>
      <c r="E5" s="1">
        <f>E6+E8+E10</f>
        <v>610.5</v>
      </c>
      <c r="F5" s="1">
        <f>F6+F8+F10</f>
        <v>458.3</v>
      </c>
      <c r="G5" s="1">
        <f t="shared" si="0"/>
        <v>75.41692402717727</v>
      </c>
      <c r="H5" s="2">
        <f t="shared" si="1"/>
        <v>85.08710801393728</v>
      </c>
      <c r="I5" s="28">
        <f t="shared" si="2"/>
        <v>133.20968797730742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248</v>
      </c>
      <c r="E6" s="3">
        <f>E7</f>
        <v>191.5</v>
      </c>
      <c r="F6" s="3">
        <f>F7</f>
        <v>141.4</v>
      </c>
      <c r="G6" s="1">
        <f t="shared" si="0"/>
        <v>56.3235294117647</v>
      </c>
      <c r="H6" s="2">
        <f t="shared" si="1"/>
        <v>77.21774193548387</v>
      </c>
      <c r="I6" s="28">
        <f t="shared" si="2"/>
        <v>135.43140028288542</v>
      </c>
    </row>
    <row r="7" spans="1:9" ht="12.75">
      <c r="A7" s="34" t="s">
        <v>2</v>
      </c>
      <c r="B7" s="9" t="s">
        <v>63</v>
      </c>
      <c r="C7" s="4">
        <v>340</v>
      </c>
      <c r="D7" s="4">
        <v>248</v>
      </c>
      <c r="E7" s="4">
        <v>191.5</v>
      </c>
      <c r="F7" s="4">
        <v>141.4</v>
      </c>
      <c r="G7" s="1">
        <f t="shared" si="0"/>
        <v>56.3235294117647</v>
      </c>
      <c r="H7" s="2">
        <f t="shared" si="1"/>
        <v>77.21774193548387</v>
      </c>
      <c r="I7" s="28">
        <f t="shared" si="2"/>
        <v>135.43140028288542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150</v>
      </c>
      <c r="F8" s="3">
        <f>F9</f>
        <v>123.6</v>
      </c>
      <c r="G8" s="1">
        <f t="shared" si="0"/>
        <v>115.38461538461537</v>
      </c>
      <c r="H8" s="2">
        <f t="shared" si="1"/>
        <v>115.38461538461537</v>
      </c>
      <c r="I8" s="28">
        <f t="shared" si="2"/>
        <v>121.35922330097088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150</v>
      </c>
      <c r="F9" s="4">
        <v>123.6</v>
      </c>
      <c r="G9" s="1">
        <f t="shared" si="0"/>
        <v>115.38461538461537</v>
      </c>
      <c r="H9" s="2">
        <f t="shared" si="1"/>
        <v>115.38461538461537</v>
      </c>
      <c r="I9" s="28">
        <f t="shared" si="2"/>
        <v>121.35922330097088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269</v>
      </c>
      <c r="F10" s="3">
        <f>F11+F12</f>
        <v>193.3</v>
      </c>
      <c r="G10" s="1">
        <f t="shared" si="0"/>
        <v>79.23416789396171</v>
      </c>
      <c r="H10" s="2">
        <f t="shared" si="1"/>
        <v>79.23416789396171</v>
      </c>
      <c r="I10" s="28">
        <f t="shared" si="2"/>
        <v>139.16192446973614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13.4</v>
      </c>
      <c r="F11" s="4">
        <v>17.8</v>
      </c>
      <c r="G11" s="1">
        <f t="shared" si="0"/>
        <v>32.28915662650603</v>
      </c>
      <c r="H11" s="2">
        <f t="shared" si="1"/>
        <v>32.28915662650603</v>
      </c>
      <c r="I11" s="28">
        <f t="shared" si="2"/>
        <v>75.28089887640449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255.6</v>
      </c>
      <c r="F12" s="21">
        <f>F13+F14</f>
        <v>175.5</v>
      </c>
      <c r="G12" s="1">
        <f t="shared" si="0"/>
        <v>85.77181208053692</v>
      </c>
      <c r="H12" s="2">
        <f t="shared" si="1"/>
        <v>85.77181208053692</v>
      </c>
      <c r="I12" s="28">
        <f t="shared" si="2"/>
        <v>145.64102564102564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254</v>
      </c>
      <c r="F13" s="4">
        <v>171.8</v>
      </c>
      <c r="G13" s="1">
        <f t="shared" si="0"/>
        <v>86.33582596872877</v>
      </c>
      <c r="H13" s="2">
        <f t="shared" si="1"/>
        <v>86.33582596872877</v>
      </c>
      <c r="I13" s="28">
        <f t="shared" si="2"/>
        <v>147.84633294528518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1.6</v>
      </c>
      <c r="F14" s="22">
        <v>3.7</v>
      </c>
      <c r="G14" s="1">
        <f t="shared" si="0"/>
        <v>42.10526315789474</v>
      </c>
      <c r="H14" s="2">
        <f t="shared" si="1"/>
        <v>42.10526315789474</v>
      </c>
      <c r="I14" s="28">
        <f t="shared" si="2"/>
        <v>43.24324324324324</v>
      </c>
    </row>
    <row r="15" spans="1:9" ht="12.75">
      <c r="A15" s="37" t="s">
        <v>19</v>
      </c>
      <c r="B15" s="15"/>
      <c r="C15" s="1">
        <f>C16+C20</f>
        <v>36</v>
      </c>
      <c r="D15" s="1">
        <f>D16+D20</f>
        <v>36</v>
      </c>
      <c r="E15" s="1">
        <f>E16+E20</f>
        <v>13.200000000000001</v>
      </c>
      <c r="F15" s="1">
        <f>F16+F20</f>
        <v>19.5</v>
      </c>
      <c r="G15" s="1">
        <f t="shared" si="0"/>
        <v>36.66666666666667</v>
      </c>
      <c r="H15" s="2">
        <f t="shared" si="1"/>
        <v>36.66666666666667</v>
      </c>
      <c r="I15" s="28">
        <f t="shared" si="2"/>
        <v>67.6923076923077</v>
      </c>
    </row>
    <row r="16" spans="1:9" ht="42">
      <c r="A16" s="36" t="s">
        <v>9</v>
      </c>
      <c r="B16" s="14" t="s">
        <v>33</v>
      </c>
      <c r="C16" s="3">
        <f>C17+C18</f>
        <v>36</v>
      </c>
      <c r="D16" s="3">
        <f>D17+D18</f>
        <v>36</v>
      </c>
      <c r="E16" s="3">
        <f>E17+E18</f>
        <v>12.3</v>
      </c>
      <c r="F16" s="3">
        <f>F17+F18</f>
        <v>17</v>
      </c>
      <c r="G16" s="1">
        <f t="shared" si="0"/>
        <v>34.166666666666664</v>
      </c>
      <c r="H16" s="2">
        <f t="shared" si="1"/>
        <v>34.166666666666664</v>
      </c>
      <c r="I16" s="28">
        <f t="shared" si="2"/>
        <v>72.3529411764706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7.7</v>
      </c>
      <c r="F17" s="4">
        <v>12.4</v>
      </c>
      <c r="G17" s="1">
        <f t="shared" si="0"/>
        <v>36.66666666666667</v>
      </c>
      <c r="H17" s="2">
        <f t="shared" si="1"/>
        <v>36.66666666666667</v>
      </c>
      <c r="I17" s="28">
        <f t="shared" si="2"/>
        <v>62.096774193548384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4.6</v>
      </c>
      <c r="F18" s="4">
        <v>4.6</v>
      </c>
      <c r="G18" s="1">
        <f t="shared" si="0"/>
        <v>30.666666666666664</v>
      </c>
      <c r="H18" s="2">
        <f t="shared" si="1"/>
        <v>30.666666666666664</v>
      </c>
      <c r="I18" s="28">
        <f t="shared" si="2"/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 t="shared" si="2"/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0.9</v>
      </c>
      <c r="F20" s="4">
        <v>2.5</v>
      </c>
      <c r="G20" s="1"/>
      <c r="H20" s="2"/>
      <c r="I20" s="28"/>
    </row>
    <row r="21" spans="1:9" ht="15" customHeight="1">
      <c r="A21" s="36" t="s">
        <v>10</v>
      </c>
      <c r="B21" s="14" t="s">
        <v>34</v>
      </c>
      <c r="C21" s="3">
        <f>C22+C23+C24+C27+C28+C26+C29</f>
        <v>2823.5</v>
      </c>
      <c r="D21" s="3">
        <f>D22+D23+D24+D27+D28+D26+D29</f>
        <v>3168.9</v>
      </c>
      <c r="E21" s="3">
        <f>E22+E23+E24+E27+E28+E29</f>
        <v>1350.5</v>
      </c>
      <c r="F21" s="3">
        <f>F22+F23+F24+F27+F28+F29</f>
        <v>1558.9</v>
      </c>
      <c r="G21" s="1">
        <f aca="true" t="shared" si="3" ref="G21:G28">E21/C21*100</f>
        <v>47.830706569860105</v>
      </c>
      <c r="H21" s="2">
        <f aca="true" t="shared" si="4" ref="H21:H31">E21/D21*100</f>
        <v>42.61731200100981</v>
      </c>
      <c r="I21" s="28">
        <f>E21/F21*100</f>
        <v>86.63159920456732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1188.5</v>
      </c>
      <c r="F22" s="4">
        <v>1133.2</v>
      </c>
      <c r="G22" s="1">
        <f t="shared" si="3"/>
        <v>54.34385002286237</v>
      </c>
      <c r="H22" s="2">
        <f t="shared" si="4"/>
        <v>54.34385002286237</v>
      </c>
      <c r="I22" s="28">
        <f>E22/F22*100</f>
        <v>104.87998588069185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63.5</v>
      </c>
      <c r="F23" s="4">
        <v>56.3</v>
      </c>
      <c r="G23" s="1">
        <f t="shared" si="3"/>
        <v>60.18957345971564</v>
      </c>
      <c r="H23" s="2">
        <f t="shared" si="4"/>
        <v>57.99086757990868</v>
      </c>
      <c r="I23" s="28">
        <f>E23/F23*100</f>
        <v>112.78863232682062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/>
      <c r="E24" s="4"/>
      <c r="F24" s="4">
        <v>369.4</v>
      </c>
      <c r="G24" s="1">
        <f t="shared" si="3"/>
        <v>0</v>
      </c>
      <c r="H24" s="2"/>
      <c r="I24" s="28"/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 t="shared" si="3"/>
        <v>#DIV/0!</v>
      </c>
      <c r="H25" s="2" t="e">
        <f t="shared" si="4"/>
        <v>#DIV/0!</v>
      </c>
      <c r="I25" s="28" t="e">
        <f>E25/F25*100</f>
        <v>#DIV/0!</v>
      </c>
    </row>
    <row r="26" spans="1:9" ht="34.5" customHeight="1">
      <c r="A26" s="43" t="s">
        <v>112</v>
      </c>
      <c r="B26" s="10" t="s">
        <v>113</v>
      </c>
      <c r="C26" s="4"/>
      <c r="D26" s="4">
        <v>552</v>
      </c>
      <c r="E26" s="4"/>
      <c r="F26" s="4"/>
      <c r="G26" s="1"/>
      <c r="H26" s="2"/>
      <c r="I26" s="28"/>
    </row>
    <row r="27" spans="1:9" ht="32.25" customHeight="1">
      <c r="A27" s="35" t="s">
        <v>81</v>
      </c>
      <c r="B27" s="10" t="s">
        <v>82</v>
      </c>
      <c r="C27" s="4">
        <v>443.6</v>
      </c>
      <c r="D27" s="4">
        <v>221.8</v>
      </c>
      <c r="E27" s="4"/>
      <c r="F27" s="4"/>
      <c r="G27" s="1">
        <f t="shared" si="3"/>
        <v>0</v>
      </c>
      <c r="H27" s="2">
        <f t="shared" si="4"/>
        <v>0</v>
      </c>
      <c r="I27" s="28"/>
    </row>
    <row r="28" spans="1:9" ht="21" customHeight="1">
      <c r="A28" s="40" t="s">
        <v>93</v>
      </c>
      <c r="B28" s="41" t="s">
        <v>94</v>
      </c>
      <c r="C28" s="4">
        <v>0.1</v>
      </c>
      <c r="D28" s="4">
        <v>0.2</v>
      </c>
      <c r="E28" s="4">
        <v>0.1</v>
      </c>
      <c r="F28" s="4"/>
      <c r="G28" s="1">
        <f t="shared" si="3"/>
        <v>100</v>
      </c>
      <c r="H28" s="2">
        <f t="shared" si="4"/>
        <v>50</v>
      </c>
      <c r="I28" s="28"/>
    </row>
    <row r="29" spans="1:9" ht="21" customHeight="1">
      <c r="A29" s="40" t="s">
        <v>104</v>
      </c>
      <c r="B29" s="10" t="s">
        <v>105</v>
      </c>
      <c r="C29" s="4"/>
      <c r="D29" s="4">
        <v>98.4</v>
      </c>
      <c r="E29" s="4">
        <v>98.4</v>
      </c>
      <c r="F29" s="4"/>
      <c r="G29" s="1"/>
      <c r="H29" s="2">
        <f t="shared" si="4"/>
        <v>100</v>
      </c>
      <c r="I29" s="28"/>
    </row>
    <row r="30" spans="1:9" ht="24.75" customHeight="1">
      <c r="A30" s="36" t="s">
        <v>11</v>
      </c>
      <c r="B30" s="14" t="s">
        <v>36</v>
      </c>
      <c r="C30" s="3">
        <v>43</v>
      </c>
      <c r="D30" s="3">
        <v>385</v>
      </c>
      <c r="E30" s="3">
        <v>22.9</v>
      </c>
      <c r="F30" s="3">
        <v>55.8</v>
      </c>
      <c r="G30" s="1">
        <f>E30/C30*100</f>
        <v>53.25581395348837</v>
      </c>
      <c r="H30" s="2">
        <f t="shared" si="4"/>
        <v>5.948051948051948</v>
      </c>
      <c r="I30" s="28"/>
    </row>
    <row r="31" spans="1:9" ht="17.25" customHeight="1">
      <c r="A31" s="39" t="s">
        <v>12</v>
      </c>
      <c r="B31" s="16"/>
      <c r="C31" s="5">
        <f>C4+C21+C30</f>
        <v>3712</v>
      </c>
      <c r="D31" s="5">
        <f>D4+D21+D30</f>
        <v>4307.4</v>
      </c>
      <c r="E31" s="5">
        <f>E4+E21+E30</f>
        <v>1997.1000000000001</v>
      </c>
      <c r="F31" s="5">
        <f>F4+F21+F30</f>
        <v>2092.5</v>
      </c>
      <c r="G31" s="1">
        <f>E31/C31*100</f>
        <v>53.80118534482759</v>
      </c>
      <c r="H31" s="2">
        <f t="shared" si="4"/>
        <v>46.36439615545341</v>
      </c>
      <c r="I31" s="28">
        <f>E31/F31*100</f>
        <v>95.44086021505377</v>
      </c>
    </row>
    <row r="32" spans="1:9" ht="13.5" customHeight="1">
      <c r="A32" s="20" t="s">
        <v>13</v>
      </c>
      <c r="B32" s="15"/>
      <c r="C32" s="6"/>
      <c r="D32" s="6"/>
      <c r="E32" s="6"/>
      <c r="F32" s="6"/>
      <c r="G32" s="1"/>
      <c r="H32" s="2"/>
      <c r="I32" s="28"/>
    </row>
    <row r="33" spans="1:9" ht="12.75">
      <c r="A33" s="36" t="s">
        <v>14</v>
      </c>
      <c r="B33" s="17" t="s">
        <v>37</v>
      </c>
      <c r="C33" s="3">
        <v>998.2</v>
      </c>
      <c r="D33" s="3">
        <v>847.4</v>
      </c>
      <c r="E33" s="3">
        <v>522.4</v>
      </c>
      <c r="F33" s="3">
        <v>439</v>
      </c>
      <c r="G33" s="1">
        <f aca="true" t="shared" si="5" ref="G33:G38">E33/C33*100</f>
        <v>52.33420156281306</v>
      </c>
      <c r="H33" s="2">
        <f aca="true" t="shared" si="6" ref="H33:H38">E33/D33*100</f>
        <v>61.64739202265754</v>
      </c>
      <c r="I33" s="28">
        <f>E33/F33*100</f>
        <v>118.99772209567199</v>
      </c>
    </row>
    <row r="34" spans="1:9" ht="12.75">
      <c r="A34" s="35" t="s">
        <v>15</v>
      </c>
      <c r="B34" s="10">
        <v>211.213</v>
      </c>
      <c r="C34" s="4">
        <v>852</v>
      </c>
      <c r="D34" s="4">
        <v>688.3</v>
      </c>
      <c r="E34" s="4">
        <v>465</v>
      </c>
      <c r="F34" s="4">
        <v>379.9</v>
      </c>
      <c r="G34" s="1">
        <f t="shared" si="5"/>
        <v>54.5774647887324</v>
      </c>
      <c r="H34" s="2">
        <f t="shared" si="6"/>
        <v>67.55775098067703</v>
      </c>
      <c r="I34" s="28">
        <f>E34/F34*100</f>
        <v>122.40063174519611</v>
      </c>
    </row>
    <row r="35" spans="1:9" ht="12.75">
      <c r="A35" s="35" t="s">
        <v>22</v>
      </c>
      <c r="B35" s="10">
        <v>223</v>
      </c>
      <c r="C35" s="4">
        <v>30</v>
      </c>
      <c r="D35" s="4">
        <v>43</v>
      </c>
      <c r="E35" s="4">
        <v>14</v>
      </c>
      <c r="F35" s="4">
        <v>11.4</v>
      </c>
      <c r="G35" s="1">
        <f t="shared" si="5"/>
        <v>46.666666666666664</v>
      </c>
      <c r="H35" s="2">
        <f t="shared" si="6"/>
        <v>32.55813953488372</v>
      </c>
      <c r="I35" s="28">
        <f>E35/F35*100</f>
        <v>122.80701754385966</v>
      </c>
    </row>
    <row r="36" spans="1:9" ht="12.75">
      <c r="A36" s="35" t="s">
        <v>16</v>
      </c>
      <c r="B36" s="10"/>
      <c r="C36" s="4">
        <f>C33-C34-C35</f>
        <v>116.20000000000005</v>
      </c>
      <c r="D36" s="4">
        <f>D33-D34-D35</f>
        <v>116.10000000000002</v>
      </c>
      <c r="E36" s="4">
        <f>E33-E34-E35</f>
        <v>43.39999999999998</v>
      </c>
      <c r="F36" s="4">
        <f>F33-F34-F35</f>
        <v>47.700000000000024</v>
      </c>
      <c r="G36" s="1">
        <f t="shared" si="5"/>
        <v>37.34939759036141</v>
      </c>
      <c r="H36" s="2">
        <f t="shared" si="6"/>
        <v>37.38156761412573</v>
      </c>
      <c r="I36" s="28">
        <f>E36/F36*100</f>
        <v>90.985324947589</v>
      </c>
    </row>
    <row r="37" spans="1:9" ht="12.75">
      <c r="A37" s="37" t="s">
        <v>23</v>
      </c>
      <c r="B37" s="18" t="s">
        <v>52</v>
      </c>
      <c r="C37" s="1">
        <v>105.5</v>
      </c>
      <c r="D37" s="1">
        <v>109.5</v>
      </c>
      <c r="E37" s="1">
        <v>54.7</v>
      </c>
      <c r="F37" s="1">
        <v>42.2</v>
      </c>
      <c r="G37" s="1">
        <f t="shared" si="5"/>
        <v>51.84834123222749</v>
      </c>
      <c r="H37" s="2">
        <f t="shared" si="6"/>
        <v>49.95433789954338</v>
      </c>
      <c r="I37" s="28">
        <f>E37/F37*100</f>
        <v>129.6208530805687</v>
      </c>
    </row>
    <row r="38" spans="1:9" ht="20.25" customHeight="1">
      <c r="A38" s="36" t="s">
        <v>38</v>
      </c>
      <c r="B38" s="17" t="s">
        <v>39</v>
      </c>
      <c r="C38" s="3">
        <v>1.1</v>
      </c>
      <c r="D38" s="3">
        <v>1.1</v>
      </c>
      <c r="E38" s="3"/>
      <c r="F38" s="3"/>
      <c r="G38" s="1">
        <f t="shared" si="5"/>
        <v>0</v>
      </c>
      <c r="H38" s="2">
        <f t="shared" si="6"/>
        <v>0</v>
      </c>
      <c r="I38" s="28"/>
    </row>
    <row r="39" spans="1:9" ht="20.25" customHeight="1">
      <c r="A39" s="36" t="s">
        <v>56</v>
      </c>
      <c r="B39" s="17" t="s">
        <v>53</v>
      </c>
      <c r="C39" s="3"/>
      <c r="D39" s="3"/>
      <c r="E39" s="3"/>
      <c r="F39" s="3">
        <v>0.5</v>
      </c>
      <c r="G39" s="1"/>
      <c r="H39" s="2"/>
      <c r="I39" s="28"/>
    </row>
    <row r="40" spans="1:9" ht="17.25" customHeight="1">
      <c r="A40" s="36" t="s">
        <v>86</v>
      </c>
      <c r="B40" s="17" t="s">
        <v>85</v>
      </c>
      <c r="C40" s="3"/>
      <c r="D40" s="3">
        <v>290</v>
      </c>
      <c r="E40" s="3"/>
      <c r="F40" s="3"/>
      <c r="G40" s="1"/>
      <c r="H40" s="2"/>
      <c r="I40" s="28"/>
    </row>
    <row r="41" spans="1:9" ht="12.75">
      <c r="A41" s="36" t="s">
        <v>55</v>
      </c>
      <c r="B41" s="17" t="s">
        <v>54</v>
      </c>
      <c r="C41" s="3">
        <v>958.1</v>
      </c>
      <c r="D41" s="3">
        <v>803.8</v>
      </c>
      <c r="E41" s="3">
        <v>146.7</v>
      </c>
      <c r="F41" s="3">
        <v>62</v>
      </c>
      <c r="G41" s="1">
        <f aca="true" t="shared" si="7" ref="G41:G54">E41/C41*100</f>
        <v>15.311554117524265</v>
      </c>
      <c r="H41" s="2">
        <f aca="true" t="shared" si="8" ref="H41:H54">E41/D41*100</f>
        <v>18.250808658870366</v>
      </c>
      <c r="I41" s="28"/>
    </row>
    <row r="42" spans="1:9" ht="12.75">
      <c r="A42" s="37" t="s">
        <v>43</v>
      </c>
      <c r="B42" s="18" t="s">
        <v>57</v>
      </c>
      <c r="C42" s="1">
        <v>3</v>
      </c>
      <c r="D42" s="1">
        <v>3</v>
      </c>
      <c r="E42" s="4"/>
      <c r="F42" s="4"/>
      <c r="G42" s="1">
        <f t="shared" si="7"/>
        <v>0</v>
      </c>
      <c r="H42" s="2">
        <f t="shared" si="8"/>
        <v>0</v>
      </c>
      <c r="I42" s="28"/>
    </row>
    <row r="43" spans="1:9" ht="16.5" customHeight="1">
      <c r="A43" s="36" t="s">
        <v>20</v>
      </c>
      <c r="B43" s="17" t="s">
        <v>40</v>
      </c>
      <c r="C43" s="3">
        <v>1356.4</v>
      </c>
      <c r="D43" s="3">
        <v>1437</v>
      </c>
      <c r="E43" s="3">
        <v>729.3</v>
      </c>
      <c r="F43" s="3">
        <v>559.1</v>
      </c>
      <c r="G43" s="1">
        <f t="shared" si="7"/>
        <v>53.76732527278089</v>
      </c>
      <c r="H43" s="2">
        <f t="shared" si="8"/>
        <v>50.75156576200417</v>
      </c>
      <c r="I43" s="28">
        <f aca="true" t="shared" si="9" ref="I43:I48">E43/F43*100</f>
        <v>130.4417814344482</v>
      </c>
    </row>
    <row r="44" spans="1:9" ht="12.75">
      <c r="A44" s="35" t="s">
        <v>15</v>
      </c>
      <c r="B44" s="10">
        <v>211.213</v>
      </c>
      <c r="C44" s="4">
        <v>898</v>
      </c>
      <c r="D44" s="4">
        <v>1078.6</v>
      </c>
      <c r="E44" s="4">
        <v>625.7</v>
      </c>
      <c r="F44" s="4">
        <v>463.6</v>
      </c>
      <c r="G44" s="1">
        <f t="shared" si="7"/>
        <v>69.67706013363029</v>
      </c>
      <c r="H44" s="2">
        <f t="shared" si="8"/>
        <v>58.01038383089191</v>
      </c>
      <c r="I44" s="28">
        <f t="shared" si="9"/>
        <v>134.96548748921484</v>
      </c>
    </row>
    <row r="45" spans="1:9" ht="15.75" customHeight="1">
      <c r="A45" s="35" t="s">
        <v>22</v>
      </c>
      <c r="B45" s="10">
        <v>223</v>
      </c>
      <c r="C45" s="4">
        <v>53</v>
      </c>
      <c r="D45" s="4">
        <v>59.5</v>
      </c>
      <c r="E45" s="4">
        <v>18</v>
      </c>
      <c r="F45" s="4">
        <v>26.4</v>
      </c>
      <c r="G45" s="1">
        <f t="shared" si="7"/>
        <v>33.9622641509434</v>
      </c>
      <c r="H45" s="2">
        <f t="shared" si="8"/>
        <v>30.252100840336134</v>
      </c>
      <c r="I45" s="28">
        <f t="shared" si="9"/>
        <v>68.18181818181819</v>
      </c>
    </row>
    <row r="46" spans="1:9" ht="12.75">
      <c r="A46" s="35" t="s">
        <v>44</v>
      </c>
      <c r="B46" s="10"/>
      <c r="C46" s="4">
        <f>C43-C44-C45</f>
        <v>405.4000000000001</v>
      </c>
      <c r="D46" s="4">
        <f>D43-D44-D45</f>
        <v>298.9000000000001</v>
      </c>
      <c r="E46" s="4">
        <f>E43-E44-E45</f>
        <v>85.59999999999991</v>
      </c>
      <c r="F46" s="4">
        <f>F43-F44-F45</f>
        <v>69.1</v>
      </c>
      <c r="G46" s="1">
        <f t="shared" si="7"/>
        <v>21.114948199309296</v>
      </c>
      <c r="H46" s="2">
        <f t="shared" si="8"/>
        <v>28.638340582134454</v>
      </c>
      <c r="I46" s="28">
        <f t="shared" si="9"/>
        <v>123.87843704775676</v>
      </c>
    </row>
    <row r="47" spans="1:9" ht="12.75">
      <c r="A47" s="37" t="s">
        <v>59</v>
      </c>
      <c r="B47" s="27" t="s">
        <v>58</v>
      </c>
      <c r="C47" s="21">
        <v>10</v>
      </c>
      <c r="D47" s="21">
        <v>10</v>
      </c>
      <c r="E47" s="21">
        <v>3.5</v>
      </c>
      <c r="F47" s="21">
        <v>5</v>
      </c>
      <c r="G47" s="1">
        <f t="shared" si="7"/>
        <v>35</v>
      </c>
      <c r="H47" s="2">
        <f t="shared" si="8"/>
        <v>35</v>
      </c>
      <c r="I47" s="28">
        <f t="shared" si="9"/>
        <v>70</v>
      </c>
    </row>
    <row r="48" spans="1:9" ht="12.75">
      <c r="A48" s="37" t="s">
        <v>60</v>
      </c>
      <c r="B48" s="18" t="s">
        <v>61</v>
      </c>
      <c r="C48" s="1">
        <v>3.6</v>
      </c>
      <c r="D48" s="1">
        <v>3.6</v>
      </c>
      <c r="E48" s="21">
        <v>3.6</v>
      </c>
      <c r="F48" s="21">
        <v>4</v>
      </c>
      <c r="G48" s="1">
        <f t="shared" si="7"/>
        <v>100</v>
      </c>
      <c r="H48" s="2">
        <f t="shared" si="8"/>
        <v>100</v>
      </c>
      <c r="I48" s="28">
        <f t="shared" si="9"/>
        <v>90</v>
      </c>
    </row>
    <row r="49" spans="1:9" ht="15" customHeight="1">
      <c r="A49" s="37" t="s">
        <v>41</v>
      </c>
      <c r="B49" s="14">
        <v>1003</v>
      </c>
      <c r="C49" s="3">
        <f>C51+C50</f>
        <v>276.1</v>
      </c>
      <c r="D49" s="3">
        <f>D51+D50</f>
        <v>894</v>
      </c>
      <c r="E49" s="21">
        <f>E51</f>
        <v>0</v>
      </c>
      <c r="F49" s="21">
        <f>F51+F52</f>
        <v>388.8</v>
      </c>
      <c r="G49" s="1">
        <f t="shared" si="7"/>
        <v>0</v>
      </c>
      <c r="H49" s="2">
        <f t="shared" si="8"/>
        <v>0</v>
      </c>
      <c r="I49" s="28"/>
    </row>
    <row r="50" spans="1:9" ht="15.75" customHeight="1">
      <c r="A50" s="35" t="s">
        <v>78</v>
      </c>
      <c r="B50" s="19" t="s">
        <v>77</v>
      </c>
      <c r="C50" s="29">
        <v>161.7</v>
      </c>
      <c r="D50" s="29">
        <v>894</v>
      </c>
      <c r="E50" s="21"/>
      <c r="F50" s="21"/>
      <c r="G50" s="1">
        <f t="shared" si="7"/>
        <v>0</v>
      </c>
      <c r="H50" s="2">
        <f t="shared" si="8"/>
        <v>0</v>
      </c>
      <c r="I50" s="28"/>
    </row>
    <row r="51" spans="1:9" ht="14.25" customHeight="1">
      <c r="A51" s="35" t="s">
        <v>46</v>
      </c>
      <c r="B51" s="19" t="s">
        <v>62</v>
      </c>
      <c r="C51" s="24">
        <v>114.4</v>
      </c>
      <c r="D51" s="24"/>
      <c r="E51" s="3"/>
      <c r="F51" s="3">
        <v>388.8</v>
      </c>
      <c r="G51" s="1">
        <f t="shared" si="7"/>
        <v>0</v>
      </c>
      <c r="H51" s="2"/>
      <c r="I51" s="28"/>
    </row>
    <row r="52" spans="1:9" ht="14.25" customHeight="1" hidden="1">
      <c r="A52" s="35" t="s">
        <v>42</v>
      </c>
      <c r="B52" s="19" t="s">
        <v>45</v>
      </c>
      <c r="C52" s="4"/>
      <c r="D52" s="4"/>
      <c r="E52" s="4"/>
      <c r="F52" s="4"/>
      <c r="G52" s="1" t="e">
        <f t="shared" si="7"/>
        <v>#DIV/0!</v>
      </c>
      <c r="H52" s="2" t="e">
        <f t="shared" si="8"/>
        <v>#DIV/0!</v>
      </c>
      <c r="I52" s="28" t="e">
        <f>E52/F52*100</f>
        <v>#DIV/0!</v>
      </c>
    </row>
    <row r="53" spans="1:9" ht="21.75" customHeight="1" hidden="1">
      <c r="A53" s="35" t="s">
        <v>72</v>
      </c>
      <c r="B53" s="19"/>
      <c r="C53" s="4"/>
      <c r="D53" s="4"/>
      <c r="E53" s="4"/>
      <c r="F53" s="21"/>
      <c r="G53" s="1" t="e">
        <f t="shared" si="7"/>
        <v>#DIV/0!</v>
      </c>
      <c r="H53" s="2" t="e">
        <f t="shared" si="8"/>
        <v>#DIV/0!</v>
      </c>
      <c r="I53" s="28" t="e">
        <f>E53/F53*100</f>
        <v>#DIV/0!</v>
      </c>
    </row>
    <row r="54" spans="1:9" ht="19.5" customHeight="1">
      <c r="A54" s="39" t="s">
        <v>17</v>
      </c>
      <c r="B54" s="16"/>
      <c r="C54" s="30">
        <f>C33+C37+C38+C39+C40+C41+C42+C43+C47+C48+C49</f>
        <v>3712</v>
      </c>
      <c r="D54" s="30">
        <f>D33+D37+D38+D39+D40+D41+D42+D43+D47+D48+D49</f>
        <v>4399.4</v>
      </c>
      <c r="E54" s="30">
        <f>E33+E37+E38+E39+E41+E42+E43+E47+E48+E49</f>
        <v>1460.1999999999998</v>
      </c>
      <c r="F54" s="30">
        <f>F33+F37+F38+F39+F41+F42+F43+F47+F48+F49+F53</f>
        <v>1500.6000000000001</v>
      </c>
      <c r="G54" s="1">
        <f t="shared" si="7"/>
        <v>39.33728448275862</v>
      </c>
      <c r="H54" s="2">
        <f t="shared" si="8"/>
        <v>33.19088966677274</v>
      </c>
      <c r="I54" s="28">
        <f>E54/F54*100</f>
        <v>97.30774356923895</v>
      </c>
    </row>
    <row r="55" spans="1:9" ht="27" customHeight="1">
      <c r="A55" s="37" t="s">
        <v>47</v>
      </c>
      <c r="B55" s="20"/>
      <c r="C55" s="7">
        <f>C31-C54</f>
        <v>0</v>
      </c>
      <c r="D55" s="7">
        <f>D31-D54</f>
        <v>-92</v>
      </c>
      <c r="E55" s="7">
        <f>E31-E54</f>
        <v>536.9000000000003</v>
      </c>
      <c r="F55" s="7">
        <f>F31-F54</f>
        <v>591.8999999999999</v>
      </c>
      <c r="G55" s="1"/>
      <c r="H55" s="8"/>
      <c r="I55" s="26"/>
    </row>
    <row r="56" spans="3:6" ht="9" customHeight="1">
      <c r="C56" s="48"/>
      <c r="D56" s="48"/>
      <c r="E56" s="48"/>
      <c r="F56" s="23"/>
    </row>
    <row r="57" spans="1:6" ht="12.75">
      <c r="A57" t="s">
        <v>50</v>
      </c>
      <c r="C57" s="48" t="s">
        <v>51</v>
      </c>
      <c r="D57" s="48"/>
      <c r="E57" s="48"/>
      <c r="F57" s="23"/>
    </row>
    <row r="58" spans="3:6" ht="4.5" customHeight="1" hidden="1">
      <c r="C58" s="48"/>
      <c r="D58" s="48"/>
      <c r="E58" s="48"/>
      <c r="F58" s="23"/>
    </row>
    <row r="59" spans="3:6" ht="2.25" customHeight="1" hidden="1">
      <c r="C59" s="23"/>
      <c r="D59" s="23"/>
      <c r="E59" s="23"/>
      <c r="F59" s="23"/>
    </row>
    <row r="60" ht="12.75">
      <c r="A60" s="25" t="s">
        <v>76</v>
      </c>
    </row>
  </sheetData>
  <mergeCells count="5">
    <mergeCell ref="A1:I1"/>
    <mergeCell ref="C56:E56"/>
    <mergeCell ref="C58:E58"/>
    <mergeCell ref="G2:H2"/>
    <mergeCell ref="C57:E5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="150" zoomScaleNormal="150" workbookViewId="0" topLeftCell="A27">
      <selection activeCell="E45" sqref="E45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2539062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106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107</v>
      </c>
      <c r="F3" s="10" t="s">
        <v>108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753.5</v>
      </c>
      <c r="E4" s="1">
        <f>E5+E15</f>
        <v>592.4</v>
      </c>
      <c r="F4" s="1">
        <f>F5+F15</f>
        <v>451</v>
      </c>
      <c r="G4" s="1">
        <f aca="true" t="shared" si="0" ref="G4:G19">E4/C4*100</f>
        <v>70.06505026611472</v>
      </c>
      <c r="H4" s="2">
        <f aca="true" t="shared" si="1" ref="H4:H19">E4/D4*100</f>
        <v>78.61977438619773</v>
      </c>
      <c r="I4" s="28">
        <f aca="true" t="shared" si="2" ref="I4:I19">E4/F4*100</f>
        <v>131.35254988913525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717.5</v>
      </c>
      <c r="E5" s="1">
        <f>E6+E8+E10</f>
        <v>579.8</v>
      </c>
      <c r="F5" s="1">
        <f>F6+F8+F10</f>
        <v>432.1</v>
      </c>
      <c r="G5" s="1">
        <f t="shared" si="0"/>
        <v>71.62445954292774</v>
      </c>
      <c r="H5" s="2">
        <f t="shared" si="1"/>
        <v>80.80836236933797</v>
      </c>
      <c r="I5" s="28">
        <f t="shared" si="2"/>
        <v>134.18190233742186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248</v>
      </c>
      <c r="E6" s="3">
        <f>E7</f>
        <v>172.4</v>
      </c>
      <c r="F6" s="3">
        <f>F7</f>
        <v>132.9</v>
      </c>
      <c r="G6" s="1">
        <f t="shared" si="0"/>
        <v>50.70588235294118</v>
      </c>
      <c r="H6" s="2">
        <f t="shared" si="1"/>
        <v>69.51612903225806</v>
      </c>
      <c r="I6" s="28">
        <f t="shared" si="2"/>
        <v>129.72159518434913</v>
      </c>
    </row>
    <row r="7" spans="1:9" ht="12.75">
      <c r="A7" s="34" t="s">
        <v>2</v>
      </c>
      <c r="B7" s="9" t="s">
        <v>63</v>
      </c>
      <c r="C7" s="4">
        <v>340</v>
      </c>
      <c r="D7" s="4">
        <v>248</v>
      </c>
      <c r="E7" s="4">
        <v>172.4</v>
      </c>
      <c r="F7" s="4">
        <v>132.9</v>
      </c>
      <c r="G7" s="1">
        <f t="shared" si="0"/>
        <v>50.70588235294118</v>
      </c>
      <c r="H7" s="2">
        <f t="shared" si="1"/>
        <v>69.51612903225806</v>
      </c>
      <c r="I7" s="28">
        <f t="shared" si="2"/>
        <v>129.72159518434913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150</v>
      </c>
      <c r="F8" s="3">
        <f>F9</f>
        <v>123.6</v>
      </c>
      <c r="G8" s="1">
        <f t="shared" si="0"/>
        <v>115.38461538461537</v>
      </c>
      <c r="H8" s="2">
        <f t="shared" si="1"/>
        <v>115.38461538461537</v>
      </c>
      <c r="I8" s="28">
        <f t="shared" si="2"/>
        <v>121.35922330097088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150</v>
      </c>
      <c r="F9" s="4">
        <v>123.6</v>
      </c>
      <c r="G9" s="1">
        <f t="shared" si="0"/>
        <v>115.38461538461537</v>
      </c>
      <c r="H9" s="2">
        <f t="shared" si="1"/>
        <v>115.38461538461537</v>
      </c>
      <c r="I9" s="28">
        <f t="shared" si="2"/>
        <v>121.35922330097088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257.4</v>
      </c>
      <c r="F10" s="3">
        <f>F11+F12</f>
        <v>175.6</v>
      </c>
      <c r="G10" s="1">
        <f t="shared" si="0"/>
        <v>75.81737849779087</v>
      </c>
      <c r="H10" s="2">
        <f t="shared" si="1"/>
        <v>75.81737849779087</v>
      </c>
      <c r="I10" s="28">
        <f t="shared" si="2"/>
        <v>146.58314350797266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3</v>
      </c>
      <c r="F11" s="4">
        <v>7</v>
      </c>
      <c r="G11" s="1">
        <f t="shared" si="0"/>
        <v>7.228915662650602</v>
      </c>
      <c r="H11" s="2">
        <f t="shared" si="1"/>
        <v>7.228915662650602</v>
      </c>
      <c r="I11" s="28">
        <f t="shared" si="2"/>
        <v>42.857142857142854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254.4</v>
      </c>
      <c r="F12" s="21">
        <f>F13+F14</f>
        <v>168.6</v>
      </c>
      <c r="G12" s="1">
        <f t="shared" si="0"/>
        <v>85.36912751677852</v>
      </c>
      <c r="H12" s="2">
        <f t="shared" si="1"/>
        <v>85.36912751677852</v>
      </c>
      <c r="I12" s="28">
        <f t="shared" si="2"/>
        <v>150.8896797153025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253.3</v>
      </c>
      <c r="F13" s="4">
        <v>164.9</v>
      </c>
      <c r="G13" s="1">
        <f t="shared" si="0"/>
        <v>86.09789259007479</v>
      </c>
      <c r="H13" s="2">
        <f t="shared" si="1"/>
        <v>86.09789259007479</v>
      </c>
      <c r="I13" s="28">
        <f t="shared" si="2"/>
        <v>153.60824742268042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1.1</v>
      </c>
      <c r="F14" s="22">
        <v>3.7</v>
      </c>
      <c r="G14" s="1">
        <f t="shared" si="0"/>
        <v>28.947368421052634</v>
      </c>
      <c r="H14" s="2">
        <f t="shared" si="1"/>
        <v>28.947368421052634</v>
      </c>
      <c r="I14" s="28">
        <f t="shared" si="2"/>
        <v>29.72972972972973</v>
      </c>
    </row>
    <row r="15" spans="1:9" ht="12.75">
      <c r="A15" s="37" t="s">
        <v>19</v>
      </c>
      <c r="B15" s="15"/>
      <c r="C15" s="1">
        <f>C16+C18</f>
        <v>36</v>
      </c>
      <c r="D15" s="1">
        <f>D16+D18</f>
        <v>36</v>
      </c>
      <c r="E15" s="1">
        <f>E16+E18+E20</f>
        <v>12.6</v>
      </c>
      <c r="F15" s="1">
        <v>18.9</v>
      </c>
      <c r="G15" s="1">
        <f t="shared" si="0"/>
        <v>35</v>
      </c>
      <c r="H15" s="2">
        <f t="shared" si="1"/>
        <v>35</v>
      </c>
      <c r="I15" s="28">
        <f t="shared" si="2"/>
        <v>66.66666666666667</v>
      </c>
    </row>
    <row r="16" spans="1:9" ht="42">
      <c r="A16" s="36" t="s">
        <v>9</v>
      </c>
      <c r="B16" s="14" t="s">
        <v>33</v>
      </c>
      <c r="C16" s="3">
        <f>C17</f>
        <v>21</v>
      </c>
      <c r="D16" s="3">
        <f>D17</f>
        <v>21</v>
      </c>
      <c r="E16" s="3">
        <f>E17</f>
        <v>7.7</v>
      </c>
      <c r="F16" s="3">
        <f>F17+F18</f>
        <v>16.4</v>
      </c>
      <c r="G16" s="1">
        <f t="shared" si="0"/>
        <v>36.66666666666667</v>
      </c>
      <c r="H16" s="2">
        <f t="shared" si="1"/>
        <v>36.66666666666667</v>
      </c>
      <c r="I16" s="28">
        <f t="shared" si="2"/>
        <v>46.951219512195124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7.7</v>
      </c>
      <c r="F17" s="4">
        <v>12.4</v>
      </c>
      <c r="G17" s="1">
        <f t="shared" si="0"/>
        <v>36.66666666666667</v>
      </c>
      <c r="H17" s="2">
        <f t="shared" si="1"/>
        <v>36.66666666666667</v>
      </c>
      <c r="I17" s="28">
        <f t="shared" si="2"/>
        <v>62.096774193548384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4</v>
      </c>
      <c r="F18" s="4">
        <v>4</v>
      </c>
      <c r="G18" s="1">
        <f t="shared" si="0"/>
        <v>26.666666666666668</v>
      </c>
      <c r="H18" s="2">
        <f t="shared" si="1"/>
        <v>26.666666666666668</v>
      </c>
      <c r="I18" s="28">
        <f t="shared" si="2"/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 t="shared" si="2"/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0.9</v>
      </c>
      <c r="F20" s="4">
        <v>2.5</v>
      </c>
      <c r="G20" s="1"/>
      <c r="H20" s="2"/>
      <c r="I20" s="28"/>
    </row>
    <row r="21" spans="1:9" ht="15" customHeight="1">
      <c r="A21" s="36" t="s">
        <v>10</v>
      </c>
      <c r="B21" s="14" t="s">
        <v>34</v>
      </c>
      <c r="C21" s="3">
        <f>C22+C23+C24+C26+C27</f>
        <v>2823.5</v>
      </c>
      <c r="D21" s="3">
        <f>D22+D23+D24+D26+D27+D28</f>
        <v>2872.5</v>
      </c>
      <c r="E21" s="3">
        <f>E22+E23+E24+E26+E27+E28</f>
        <v>1208.6</v>
      </c>
      <c r="F21" s="3">
        <f>F22+F23+F27</f>
        <v>1054.5</v>
      </c>
      <c r="G21" s="1">
        <f aca="true" t="shared" si="3" ref="G21:G27">E21/C21*100</f>
        <v>42.80502921905436</v>
      </c>
      <c r="H21" s="2">
        <f aca="true" t="shared" si="4" ref="H21:H30">E21/D21*100</f>
        <v>42.074847693646646</v>
      </c>
      <c r="I21" s="28">
        <f>E21/F21*100</f>
        <v>114.6135609293504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1107.6</v>
      </c>
      <c r="F22" s="4">
        <v>1005.2</v>
      </c>
      <c r="G22" s="1">
        <f t="shared" si="3"/>
        <v>50.64471879286694</v>
      </c>
      <c r="H22" s="2">
        <f t="shared" si="4"/>
        <v>50.64471879286694</v>
      </c>
      <c r="I22" s="28">
        <f>E22/F22*100</f>
        <v>110.18702745722241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55.9</v>
      </c>
      <c r="F23" s="4">
        <v>49.3</v>
      </c>
      <c r="G23" s="1">
        <f t="shared" si="3"/>
        <v>52.98578199052133</v>
      </c>
      <c r="H23" s="2">
        <f t="shared" si="4"/>
        <v>51.05022831050228</v>
      </c>
      <c r="I23" s="28">
        <f>E23/F23*100</f>
        <v>113.38742393509129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>
        <v>87.3</v>
      </c>
      <c r="E24" s="4"/>
      <c r="F24" s="4"/>
      <c r="G24" s="1">
        <f t="shared" si="3"/>
        <v>0</v>
      </c>
      <c r="H24" s="2">
        <f t="shared" si="4"/>
        <v>0</v>
      </c>
      <c r="I24" s="28"/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 t="shared" si="3"/>
        <v>#DIV/0!</v>
      </c>
      <c r="H25" s="2" t="e">
        <f t="shared" si="4"/>
        <v>#DIV/0!</v>
      </c>
      <c r="I25" s="28" t="e">
        <f>E25/F25*100</f>
        <v>#DIV/0!</v>
      </c>
    </row>
    <row r="26" spans="1:9" ht="32.25" customHeight="1">
      <c r="A26" s="35" t="s">
        <v>81</v>
      </c>
      <c r="B26" s="10" t="s">
        <v>82</v>
      </c>
      <c r="C26" s="4">
        <v>443.6</v>
      </c>
      <c r="D26" s="4">
        <v>443.6</v>
      </c>
      <c r="E26" s="4"/>
      <c r="F26" s="4"/>
      <c r="G26" s="1">
        <f t="shared" si="3"/>
        <v>0</v>
      </c>
      <c r="H26" s="2">
        <f t="shared" si="4"/>
        <v>0</v>
      </c>
      <c r="I26" s="28"/>
    </row>
    <row r="27" spans="1:9" ht="21" customHeight="1">
      <c r="A27" s="40" t="s">
        <v>93</v>
      </c>
      <c r="B27" s="41" t="s">
        <v>94</v>
      </c>
      <c r="C27" s="4">
        <v>0.1</v>
      </c>
      <c r="D27" s="4">
        <v>0.1</v>
      </c>
      <c r="E27" s="4">
        <v>0.1</v>
      </c>
      <c r="F27" s="4"/>
      <c r="G27" s="1">
        <f t="shared" si="3"/>
        <v>100</v>
      </c>
      <c r="H27" s="2">
        <f t="shared" si="4"/>
        <v>100</v>
      </c>
      <c r="I27" s="28"/>
    </row>
    <row r="28" spans="1:9" ht="21" customHeight="1">
      <c r="A28" s="42" t="s">
        <v>104</v>
      </c>
      <c r="B28" s="10" t="s">
        <v>105</v>
      </c>
      <c r="C28" s="4"/>
      <c r="D28" s="4">
        <v>45</v>
      </c>
      <c r="E28" s="4">
        <v>45</v>
      </c>
      <c r="F28" s="4"/>
      <c r="G28" s="1"/>
      <c r="H28" s="2">
        <f t="shared" si="4"/>
        <v>100</v>
      </c>
      <c r="I28" s="28"/>
    </row>
    <row r="29" spans="1:9" ht="24.75" customHeight="1">
      <c r="A29" s="36" t="s">
        <v>11</v>
      </c>
      <c r="B29" s="14" t="s">
        <v>36</v>
      </c>
      <c r="C29" s="3">
        <v>43</v>
      </c>
      <c r="D29" s="3">
        <v>141.4</v>
      </c>
      <c r="E29" s="3">
        <v>22.9</v>
      </c>
      <c r="F29" s="3">
        <v>55.8</v>
      </c>
      <c r="G29" s="1">
        <f>E29/C29*100</f>
        <v>53.25581395348837</v>
      </c>
      <c r="H29" s="2">
        <f t="shared" si="4"/>
        <v>16.195190947666195</v>
      </c>
      <c r="I29" s="28"/>
    </row>
    <row r="30" spans="1:9" ht="17.25" customHeight="1">
      <c r="A30" s="39" t="s">
        <v>12</v>
      </c>
      <c r="B30" s="16"/>
      <c r="C30" s="5">
        <f>C4+C21+C29</f>
        <v>3712</v>
      </c>
      <c r="D30" s="5">
        <f>D4+D21+D29</f>
        <v>3767.4</v>
      </c>
      <c r="E30" s="5">
        <f>E4+E21+E29</f>
        <v>1823.9</v>
      </c>
      <c r="F30" s="5">
        <f>F4+F21+F29</f>
        <v>1561.3</v>
      </c>
      <c r="G30" s="1">
        <f>E30/C30*100</f>
        <v>49.13523706896552</v>
      </c>
      <c r="H30" s="2">
        <f t="shared" si="4"/>
        <v>48.41269841269841</v>
      </c>
      <c r="I30" s="28">
        <f>E30/F30*100</f>
        <v>116.81931723563699</v>
      </c>
    </row>
    <row r="31" spans="1:9" ht="13.5" customHeight="1">
      <c r="A31" s="20" t="s">
        <v>13</v>
      </c>
      <c r="B31" s="15"/>
      <c r="C31" s="6"/>
      <c r="D31" s="6"/>
      <c r="E31" s="6"/>
      <c r="F31" s="6"/>
      <c r="G31" s="1"/>
      <c r="H31" s="2"/>
      <c r="I31" s="28"/>
    </row>
    <row r="32" spans="1:9" ht="12.75">
      <c r="A32" s="36" t="s">
        <v>14</v>
      </c>
      <c r="B32" s="17" t="s">
        <v>37</v>
      </c>
      <c r="C32" s="3">
        <v>998.2</v>
      </c>
      <c r="D32" s="3">
        <v>998.2</v>
      </c>
      <c r="E32" s="3">
        <v>447.5</v>
      </c>
      <c r="F32" s="3">
        <v>381.9</v>
      </c>
      <c r="G32" s="1">
        <f aca="true" t="shared" si="5" ref="G32:G37">E32/C32*100</f>
        <v>44.83069525145261</v>
      </c>
      <c r="H32" s="2">
        <f aca="true" t="shared" si="6" ref="H32:H37">E32/D32*100</f>
        <v>44.83069525145261</v>
      </c>
      <c r="I32" s="28">
        <f>E32/F32*100</f>
        <v>117.1772715370516</v>
      </c>
    </row>
    <row r="33" spans="1:9" ht="12.75">
      <c r="A33" s="35" t="s">
        <v>15</v>
      </c>
      <c r="B33" s="10">
        <v>211.213</v>
      </c>
      <c r="C33" s="4">
        <v>852</v>
      </c>
      <c r="D33" s="4">
        <v>904.1</v>
      </c>
      <c r="E33" s="4">
        <v>394.3</v>
      </c>
      <c r="F33" s="4">
        <v>329.7</v>
      </c>
      <c r="G33" s="1">
        <f t="shared" si="5"/>
        <v>46.279342723004696</v>
      </c>
      <c r="H33" s="2">
        <f t="shared" si="6"/>
        <v>43.61243225306935</v>
      </c>
      <c r="I33" s="28">
        <f>E33/F33*100</f>
        <v>119.59356991204126</v>
      </c>
    </row>
    <row r="34" spans="1:9" ht="12.75">
      <c r="A34" s="35" t="s">
        <v>22</v>
      </c>
      <c r="B34" s="10">
        <v>223</v>
      </c>
      <c r="C34" s="4">
        <v>30</v>
      </c>
      <c r="D34" s="4">
        <v>30</v>
      </c>
      <c r="E34" s="4">
        <v>11.9</v>
      </c>
      <c r="F34" s="4">
        <v>10.9</v>
      </c>
      <c r="G34" s="1">
        <f t="shared" si="5"/>
        <v>39.666666666666664</v>
      </c>
      <c r="H34" s="2">
        <f t="shared" si="6"/>
        <v>39.666666666666664</v>
      </c>
      <c r="I34" s="28">
        <f>E34/F34*100</f>
        <v>109.1743119266055</v>
      </c>
    </row>
    <row r="35" spans="1:9" ht="12.75">
      <c r="A35" s="35" t="s">
        <v>16</v>
      </c>
      <c r="B35" s="10"/>
      <c r="C35" s="4">
        <f>C32-C33-C34</f>
        <v>116.20000000000005</v>
      </c>
      <c r="D35" s="4">
        <f>D32-D33-D34</f>
        <v>64.10000000000002</v>
      </c>
      <c r="E35" s="4">
        <f>E32-E33-E34</f>
        <v>41.29999999999999</v>
      </c>
      <c r="F35" s="4">
        <f>F32-F33-F34</f>
        <v>41.29999999999999</v>
      </c>
      <c r="G35" s="1">
        <f t="shared" si="5"/>
        <v>35.54216867469877</v>
      </c>
      <c r="H35" s="2">
        <f t="shared" si="6"/>
        <v>64.43057722308887</v>
      </c>
      <c r="I35" s="28">
        <f>E35/F35*100</f>
        <v>100</v>
      </c>
    </row>
    <row r="36" spans="1:9" ht="12.75">
      <c r="A36" s="37" t="s">
        <v>23</v>
      </c>
      <c r="B36" s="18" t="s">
        <v>52</v>
      </c>
      <c r="C36" s="1">
        <v>105.5</v>
      </c>
      <c r="D36" s="1">
        <v>109.5</v>
      </c>
      <c r="E36" s="1">
        <v>48.3</v>
      </c>
      <c r="F36" s="1">
        <v>35.5</v>
      </c>
      <c r="G36" s="1">
        <f t="shared" si="5"/>
        <v>45.78199052132701</v>
      </c>
      <c r="H36" s="2">
        <f t="shared" si="6"/>
        <v>44.10958904109589</v>
      </c>
      <c r="I36" s="28">
        <f>E36/F36*100</f>
        <v>136.05633802816902</v>
      </c>
    </row>
    <row r="37" spans="1:9" ht="20.25" customHeight="1">
      <c r="A37" s="36" t="s">
        <v>38</v>
      </c>
      <c r="B37" s="17" t="s">
        <v>39</v>
      </c>
      <c r="C37" s="3">
        <v>1.1</v>
      </c>
      <c r="D37" s="3">
        <v>1.1</v>
      </c>
      <c r="E37" s="3"/>
      <c r="F37" s="3"/>
      <c r="G37" s="1">
        <f t="shared" si="5"/>
        <v>0</v>
      </c>
      <c r="H37" s="2">
        <f t="shared" si="6"/>
        <v>0</v>
      </c>
      <c r="I37" s="28"/>
    </row>
    <row r="38" spans="1:9" ht="20.25" customHeight="1">
      <c r="A38" s="36" t="s">
        <v>56</v>
      </c>
      <c r="B38" s="17" t="s">
        <v>53</v>
      </c>
      <c r="C38" s="3"/>
      <c r="D38" s="3"/>
      <c r="E38" s="3"/>
      <c r="F38" s="3">
        <v>0.5</v>
      </c>
      <c r="G38" s="1"/>
      <c r="H38" s="2"/>
      <c r="I38" s="28"/>
    </row>
    <row r="39" spans="1:9" ht="17.25" customHeight="1">
      <c r="A39" s="36" t="s">
        <v>86</v>
      </c>
      <c r="B39" s="17" t="s">
        <v>85</v>
      </c>
      <c r="C39" s="3"/>
      <c r="D39" s="3"/>
      <c r="E39" s="3"/>
      <c r="F39" s="3"/>
      <c r="G39" s="1"/>
      <c r="H39" s="2"/>
      <c r="I39" s="28"/>
    </row>
    <row r="40" spans="1:9" ht="12.75">
      <c r="A40" s="36" t="s">
        <v>55</v>
      </c>
      <c r="B40" s="17" t="s">
        <v>54</v>
      </c>
      <c r="C40" s="3">
        <v>958.1</v>
      </c>
      <c r="D40" s="3">
        <v>1101.5</v>
      </c>
      <c r="E40" s="3">
        <v>45</v>
      </c>
      <c r="F40" s="3">
        <v>12</v>
      </c>
      <c r="G40" s="1">
        <f aca="true" t="shared" si="7" ref="G40:G53">E40/C40*100</f>
        <v>4.696795741571861</v>
      </c>
      <c r="H40" s="2">
        <f aca="true" t="shared" si="8" ref="H40:H53">E40/D40*100</f>
        <v>4.0853381752156155</v>
      </c>
      <c r="I40" s="28"/>
    </row>
    <row r="41" spans="1:9" ht="12.75">
      <c r="A41" s="37" t="s">
        <v>43</v>
      </c>
      <c r="B41" s="18" t="s">
        <v>57</v>
      </c>
      <c r="C41" s="1">
        <v>3</v>
      </c>
      <c r="D41" s="1">
        <v>3</v>
      </c>
      <c r="E41" s="4"/>
      <c r="F41" s="4"/>
      <c r="G41" s="1">
        <f t="shared" si="7"/>
        <v>0</v>
      </c>
      <c r="H41" s="2">
        <f t="shared" si="8"/>
        <v>0</v>
      </c>
      <c r="I41" s="28"/>
    </row>
    <row r="42" spans="1:9" ht="16.5" customHeight="1">
      <c r="A42" s="36" t="s">
        <v>20</v>
      </c>
      <c r="B42" s="17" t="s">
        <v>40</v>
      </c>
      <c r="C42" s="3">
        <v>1356.4</v>
      </c>
      <c r="D42" s="3">
        <v>1356.4</v>
      </c>
      <c r="E42" s="3">
        <v>638.2</v>
      </c>
      <c r="F42" s="3">
        <v>497.8</v>
      </c>
      <c r="G42" s="1">
        <f t="shared" si="7"/>
        <v>47.051017398997345</v>
      </c>
      <c r="H42" s="2">
        <f t="shared" si="8"/>
        <v>47.051017398997345</v>
      </c>
      <c r="I42" s="28">
        <f aca="true" t="shared" si="9" ref="I42:I47">E42/F42*100</f>
        <v>128.2040980313379</v>
      </c>
    </row>
    <row r="43" spans="1:9" ht="12.75">
      <c r="A43" s="35" t="s">
        <v>15</v>
      </c>
      <c r="B43" s="10">
        <v>211.213</v>
      </c>
      <c r="C43" s="4">
        <v>898</v>
      </c>
      <c r="D43" s="4">
        <v>1078.6</v>
      </c>
      <c r="E43" s="4">
        <v>548</v>
      </c>
      <c r="F43" s="4">
        <v>406.7</v>
      </c>
      <c r="G43" s="1">
        <f t="shared" si="7"/>
        <v>61.02449888641426</v>
      </c>
      <c r="H43" s="2">
        <f t="shared" si="8"/>
        <v>50.80660114963842</v>
      </c>
      <c r="I43" s="28">
        <f t="shared" si="9"/>
        <v>134.74305384804524</v>
      </c>
    </row>
    <row r="44" spans="1:9" ht="15.75" customHeight="1">
      <c r="A44" s="35" t="s">
        <v>22</v>
      </c>
      <c r="B44" s="10">
        <v>223</v>
      </c>
      <c r="C44" s="4">
        <v>53</v>
      </c>
      <c r="D44" s="4">
        <v>59.5</v>
      </c>
      <c r="E44" s="4">
        <v>17.3</v>
      </c>
      <c r="F44" s="4">
        <v>23.7</v>
      </c>
      <c r="G44" s="1">
        <f t="shared" si="7"/>
        <v>32.64150943396227</v>
      </c>
      <c r="H44" s="2">
        <f t="shared" si="8"/>
        <v>29.075630252100844</v>
      </c>
      <c r="I44" s="28">
        <f t="shared" si="9"/>
        <v>72.9957805907173</v>
      </c>
    </row>
    <row r="45" spans="1:9" ht="12.75">
      <c r="A45" s="35" t="s">
        <v>44</v>
      </c>
      <c r="B45" s="10"/>
      <c r="C45" s="4">
        <f>C42-C43-C44</f>
        <v>405.4000000000001</v>
      </c>
      <c r="D45" s="4">
        <f>D42-D43-D44</f>
        <v>218.30000000000018</v>
      </c>
      <c r="E45" s="4">
        <f>E42-E43-E44</f>
        <v>72.90000000000005</v>
      </c>
      <c r="F45" s="4">
        <f>F42-F43-F44</f>
        <v>67.40000000000002</v>
      </c>
      <c r="G45" s="1">
        <f t="shared" si="7"/>
        <v>17.98223976319685</v>
      </c>
      <c r="H45" s="2">
        <f t="shared" si="8"/>
        <v>33.39441136051305</v>
      </c>
      <c r="I45" s="28">
        <f t="shared" si="9"/>
        <v>108.16023738872407</v>
      </c>
    </row>
    <row r="46" spans="1:9" ht="12.75">
      <c r="A46" s="37" t="s">
        <v>59</v>
      </c>
      <c r="B46" s="27" t="s">
        <v>58</v>
      </c>
      <c r="C46" s="21">
        <v>10</v>
      </c>
      <c r="D46" s="21">
        <v>10</v>
      </c>
      <c r="E46" s="21">
        <v>3.5</v>
      </c>
      <c r="F46" s="21">
        <v>5</v>
      </c>
      <c r="G46" s="1">
        <f t="shared" si="7"/>
        <v>35</v>
      </c>
      <c r="H46" s="2">
        <f t="shared" si="8"/>
        <v>35</v>
      </c>
      <c r="I46" s="28">
        <f t="shared" si="9"/>
        <v>70</v>
      </c>
    </row>
    <row r="47" spans="1:9" ht="12.75">
      <c r="A47" s="37" t="s">
        <v>60</v>
      </c>
      <c r="B47" s="18" t="s">
        <v>61</v>
      </c>
      <c r="C47" s="1">
        <v>3.6</v>
      </c>
      <c r="D47" s="1">
        <v>3.6</v>
      </c>
      <c r="E47" s="21">
        <v>2</v>
      </c>
      <c r="F47" s="21">
        <v>2</v>
      </c>
      <c r="G47" s="1">
        <f t="shared" si="7"/>
        <v>55.55555555555556</v>
      </c>
      <c r="H47" s="2">
        <f t="shared" si="8"/>
        <v>55.55555555555556</v>
      </c>
      <c r="I47" s="28">
        <f t="shared" si="9"/>
        <v>100</v>
      </c>
    </row>
    <row r="48" spans="1:9" ht="15" customHeight="1">
      <c r="A48" s="37" t="s">
        <v>41</v>
      </c>
      <c r="B48" s="14">
        <v>1003</v>
      </c>
      <c r="C48" s="3">
        <f>C50+C49</f>
        <v>276.1</v>
      </c>
      <c r="D48" s="3">
        <f>D50+D49</f>
        <v>276.1</v>
      </c>
      <c r="E48" s="21">
        <f>E50</f>
        <v>0</v>
      </c>
      <c r="F48" s="21">
        <f>F50+F51</f>
        <v>0</v>
      </c>
      <c r="G48" s="1">
        <f t="shared" si="7"/>
        <v>0</v>
      </c>
      <c r="H48" s="2">
        <f t="shared" si="8"/>
        <v>0</v>
      </c>
      <c r="I48" s="28"/>
    </row>
    <row r="49" spans="1:9" ht="15.75" customHeight="1">
      <c r="A49" s="35" t="s">
        <v>78</v>
      </c>
      <c r="B49" s="19" t="s">
        <v>77</v>
      </c>
      <c r="C49" s="29">
        <v>161.7</v>
      </c>
      <c r="D49" s="29">
        <v>161.7</v>
      </c>
      <c r="E49" s="21"/>
      <c r="F49" s="21"/>
      <c r="G49" s="1">
        <f t="shared" si="7"/>
        <v>0</v>
      </c>
      <c r="H49" s="2">
        <f t="shared" si="8"/>
        <v>0</v>
      </c>
      <c r="I49" s="28"/>
    </row>
    <row r="50" spans="1:9" ht="14.25" customHeight="1">
      <c r="A50" s="35" t="s">
        <v>46</v>
      </c>
      <c r="B50" s="19" t="s">
        <v>62</v>
      </c>
      <c r="C50" s="24">
        <v>114.4</v>
      </c>
      <c r="D50" s="24">
        <v>114.4</v>
      </c>
      <c r="E50" s="3"/>
      <c r="F50" s="3"/>
      <c r="G50" s="1">
        <f t="shared" si="7"/>
        <v>0</v>
      </c>
      <c r="H50" s="2">
        <f t="shared" si="8"/>
        <v>0</v>
      </c>
      <c r="I50" s="28"/>
    </row>
    <row r="51" spans="1:9" ht="14.25" customHeight="1" hidden="1">
      <c r="A51" s="35" t="s">
        <v>42</v>
      </c>
      <c r="B51" s="19" t="s">
        <v>45</v>
      </c>
      <c r="C51" s="4"/>
      <c r="D51" s="4"/>
      <c r="E51" s="4"/>
      <c r="F51" s="4"/>
      <c r="G51" s="1" t="e">
        <f t="shared" si="7"/>
        <v>#DIV/0!</v>
      </c>
      <c r="H51" s="2" t="e">
        <f t="shared" si="8"/>
        <v>#DIV/0!</v>
      </c>
      <c r="I51" s="28" t="e">
        <f>E51/F51*100</f>
        <v>#DIV/0!</v>
      </c>
    </row>
    <row r="52" spans="1:9" ht="21.75" customHeight="1" hidden="1">
      <c r="A52" s="35" t="s">
        <v>72</v>
      </c>
      <c r="B52" s="19"/>
      <c r="C52" s="4"/>
      <c r="D52" s="4"/>
      <c r="E52" s="4"/>
      <c r="F52" s="21"/>
      <c r="G52" s="1" t="e">
        <f t="shared" si="7"/>
        <v>#DIV/0!</v>
      </c>
      <c r="H52" s="2" t="e">
        <f t="shared" si="8"/>
        <v>#DIV/0!</v>
      </c>
      <c r="I52" s="28" t="e">
        <f>E52/F52*100</f>
        <v>#DIV/0!</v>
      </c>
    </row>
    <row r="53" spans="1:9" ht="19.5" customHeight="1">
      <c r="A53" s="39" t="s">
        <v>17</v>
      </c>
      <c r="B53" s="16"/>
      <c r="C53" s="30">
        <f>C32+C36+C37+C38+C39+C40+C41+C42+C46+C47+C48</f>
        <v>3712</v>
      </c>
      <c r="D53" s="30">
        <f>D32+D36+D37+D38+D39+D40+D41+D42+D46+D47+D48</f>
        <v>3859.4</v>
      </c>
      <c r="E53" s="30">
        <f>E32+E36+E37+E38+E40+E41+E42+E46+E47+E48</f>
        <v>1184.5</v>
      </c>
      <c r="F53" s="30">
        <f>F32+F36+F37+F38+F40+F41+F42+F46+F47+F48+F52</f>
        <v>934.7</v>
      </c>
      <c r="G53" s="1">
        <f t="shared" si="7"/>
        <v>31.91002155172414</v>
      </c>
      <c r="H53" s="2">
        <f t="shared" si="8"/>
        <v>30.69129916567342</v>
      </c>
      <c r="I53" s="28">
        <f>E53/F53*100</f>
        <v>126.72515245533324</v>
      </c>
    </row>
    <row r="54" spans="1:9" ht="27" customHeight="1">
      <c r="A54" s="37" t="s">
        <v>47</v>
      </c>
      <c r="B54" s="20"/>
      <c r="C54" s="7">
        <f>C30-C53</f>
        <v>0</v>
      </c>
      <c r="D54" s="7">
        <f>D30-D53</f>
        <v>-92</v>
      </c>
      <c r="E54" s="7">
        <f>E30-E53</f>
        <v>639.4000000000001</v>
      </c>
      <c r="F54" s="7">
        <f>F30-F53</f>
        <v>626.5999999999999</v>
      </c>
      <c r="G54" s="1"/>
      <c r="H54" s="8"/>
      <c r="I54" s="26"/>
    </row>
    <row r="55" spans="3:6" ht="9" customHeight="1">
      <c r="C55" s="48"/>
      <c r="D55" s="48"/>
      <c r="E55" s="48"/>
      <c r="F55" s="23"/>
    </row>
    <row r="56" spans="1:6" ht="12.75">
      <c r="A56" t="s">
        <v>50</v>
      </c>
      <c r="C56" s="48" t="s">
        <v>51</v>
      </c>
      <c r="D56" s="48"/>
      <c r="E56" s="48"/>
      <c r="F56" s="23"/>
    </row>
    <row r="57" spans="3:6" ht="4.5" customHeight="1" hidden="1">
      <c r="C57" s="48"/>
      <c r="D57" s="48"/>
      <c r="E57" s="48"/>
      <c r="F57" s="23"/>
    </row>
    <row r="58" spans="3:6" ht="2.25" customHeight="1" hidden="1">
      <c r="C58" s="23"/>
      <c r="D58" s="23"/>
      <c r="E58" s="23"/>
      <c r="F58" s="23"/>
    </row>
    <row r="59" ht="12.75">
      <c r="A59" s="25" t="s">
        <v>76</v>
      </c>
    </row>
  </sheetData>
  <mergeCells count="5">
    <mergeCell ref="A1:I1"/>
    <mergeCell ref="C55:E55"/>
    <mergeCell ref="C57:E57"/>
    <mergeCell ref="G2:H2"/>
    <mergeCell ref="C56:E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50" zoomScaleNormal="150" workbookViewId="0" topLeftCell="A1">
      <selection activeCell="G38" sqref="G38:H39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2539062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101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102</v>
      </c>
      <c r="F3" s="10" t="s">
        <v>103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753.5</v>
      </c>
      <c r="E4" s="1">
        <f>E5+E15</f>
        <v>462.09999999999997</v>
      </c>
      <c r="F4" s="1">
        <f>F5+F15</f>
        <v>343.5</v>
      </c>
      <c r="G4" s="1">
        <f aca="true" t="shared" si="0" ref="G4:G19">E4/C4*100</f>
        <v>54.654050857480776</v>
      </c>
      <c r="H4" s="2">
        <f aca="true" t="shared" si="1" ref="H4:H19">E4/D4*100</f>
        <v>61.327140013271396</v>
      </c>
      <c r="I4" s="28">
        <f aca="true" t="shared" si="2" ref="I4:I14">E4/F4*100</f>
        <v>134.52692867540028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717.5</v>
      </c>
      <c r="E5" s="1">
        <f>E6+E8+E10</f>
        <v>451.4</v>
      </c>
      <c r="F5" s="1">
        <f>F6+F8+F10</f>
        <v>332.8</v>
      </c>
      <c r="G5" s="1">
        <f t="shared" si="0"/>
        <v>55.76281655342804</v>
      </c>
      <c r="H5" s="2">
        <f t="shared" si="1"/>
        <v>62.91289198606271</v>
      </c>
      <c r="I5" s="28">
        <f t="shared" si="2"/>
        <v>135.63701923076923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248</v>
      </c>
      <c r="E6" s="3">
        <f>E7</f>
        <v>138.9</v>
      </c>
      <c r="F6" s="3">
        <f>F7</f>
        <v>111.8</v>
      </c>
      <c r="G6" s="1">
        <f t="shared" si="0"/>
        <v>40.852941176470594</v>
      </c>
      <c r="H6" s="2">
        <f t="shared" si="1"/>
        <v>56.00806451612903</v>
      </c>
      <c r="I6" s="28">
        <f t="shared" si="2"/>
        <v>124.2397137745975</v>
      </c>
    </row>
    <row r="7" spans="1:9" ht="12.75">
      <c r="A7" s="34" t="s">
        <v>2</v>
      </c>
      <c r="B7" s="9" t="s">
        <v>63</v>
      </c>
      <c r="C7" s="4">
        <v>340</v>
      </c>
      <c r="D7" s="4">
        <v>248</v>
      </c>
      <c r="E7" s="4">
        <v>138.9</v>
      </c>
      <c r="F7" s="4">
        <v>111.8</v>
      </c>
      <c r="G7" s="1">
        <f t="shared" si="0"/>
        <v>40.852941176470594</v>
      </c>
      <c r="H7" s="2">
        <f t="shared" si="1"/>
        <v>56.00806451612903</v>
      </c>
      <c r="I7" s="28">
        <f t="shared" si="2"/>
        <v>124.2397137745975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135.1</v>
      </c>
      <c r="F8" s="3">
        <f>F9</f>
        <v>104.2</v>
      </c>
      <c r="G8" s="1">
        <f t="shared" si="0"/>
        <v>103.92307692307692</v>
      </c>
      <c r="H8" s="2">
        <f t="shared" si="1"/>
        <v>103.92307692307692</v>
      </c>
      <c r="I8" s="28">
        <f t="shared" si="2"/>
        <v>129.65451055662186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135.1</v>
      </c>
      <c r="F9" s="4">
        <v>104.2</v>
      </c>
      <c r="G9" s="1">
        <f t="shared" si="0"/>
        <v>103.92307692307692</v>
      </c>
      <c r="H9" s="2">
        <f t="shared" si="1"/>
        <v>103.92307692307692</v>
      </c>
      <c r="I9" s="28">
        <f t="shared" si="2"/>
        <v>129.65451055662186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177.4</v>
      </c>
      <c r="F10" s="3">
        <f>F11+F12</f>
        <v>116.80000000000001</v>
      </c>
      <c r="G10" s="1">
        <f t="shared" si="0"/>
        <v>52.25331369661267</v>
      </c>
      <c r="H10" s="2">
        <f t="shared" si="1"/>
        <v>52.25331369661267</v>
      </c>
      <c r="I10" s="28">
        <f t="shared" si="2"/>
        <v>151.8835616438356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1.3</v>
      </c>
      <c r="F11" s="4">
        <v>5.2</v>
      </c>
      <c r="G11" s="1">
        <f t="shared" si="0"/>
        <v>3.132530120481928</v>
      </c>
      <c r="H11" s="2">
        <f t="shared" si="1"/>
        <v>3.132530120481928</v>
      </c>
      <c r="I11" s="28">
        <f t="shared" si="2"/>
        <v>25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176.1</v>
      </c>
      <c r="F12" s="21">
        <f>F13+F14</f>
        <v>111.60000000000001</v>
      </c>
      <c r="G12" s="1">
        <f t="shared" si="0"/>
        <v>59.09395973154362</v>
      </c>
      <c r="H12" s="2">
        <f t="shared" si="1"/>
        <v>59.09395973154362</v>
      </c>
      <c r="I12" s="28">
        <f t="shared" si="2"/>
        <v>157.79569892473117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175</v>
      </c>
      <c r="F13" s="4">
        <v>109.7</v>
      </c>
      <c r="G13" s="1">
        <f t="shared" si="0"/>
        <v>59.48334466349422</v>
      </c>
      <c r="H13" s="2">
        <f t="shared" si="1"/>
        <v>59.48334466349422</v>
      </c>
      <c r="I13" s="28">
        <f t="shared" si="2"/>
        <v>159.52597994530538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1.1</v>
      </c>
      <c r="F14" s="22">
        <v>1.9</v>
      </c>
      <c r="G14" s="1">
        <f t="shared" si="0"/>
        <v>28.947368421052634</v>
      </c>
      <c r="H14" s="2">
        <f t="shared" si="1"/>
        <v>28.947368421052634</v>
      </c>
      <c r="I14" s="28">
        <f t="shared" si="2"/>
        <v>57.89473684210527</v>
      </c>
    </row>
    <row r="15" spans="1:9" ht="12.75">
      <c r="A15" s="37" t="s">
        <v>19</v>
      </c>
      <c r="B15" s="15"/>
      <c r="C15" s="1">
        <f>C16+C18</f>
        <v>36</v>
      </c>
      <c r="D15" s="1">
        <f>D16+D18</f>
        <v>36</v>
      </c>
      <c r="E15" s="1">
        <f>E16+E18+E20</f>
        <v>10.7</v>
      </c>
      <c r="F15" s="1">
        <f>F17+F18+F20</f>
        <v>10.7</v>
      </c>
      <c r="G15" s="1">
        <f t="shared" si="0"/>
        <v>29.72222222222222</v>
      </c>
      <c r="H15" s="2">
        <f t="shared" si="1"/>
        <v>29.72222222222222</v>
      </c>
      <c r="I15" s="28">
        <f>E15/F15*100</f>
        <v>100</v>
      </c>
    </row>
    <row r="16" spans="1:9" ht="42">
      <c r="A16" s="36" t="s">
        <v>9</v>
      </c>
      <c r="B16" s="14" t="s">
        <v>33</v>
      </c>
      <c r="C16" s="3">
        <f>C17</f>
        <v>21</v>
      </c>
      <c r="D16" s="3">
        <f>D17</f>
        <v>21</v>
      </c>
      <c r="E16" s="3">
        <f>E17</f>
        <v>6.3</v>
      </c>
      <c r="F16" s="3">
        <f>F17+F18</f>
        <v>10.7</v>
      </c>
      <c r="G16" s="1">
        <f t="shared" si="0"/>
        <v>30</v>
      </c>
      <c r="H16" s="2">
        <f t="shared" si="1"/>
        <v>30</v>
      </c>
      <c r="I16" s="28">
        <f>E16/F16*100</f>
        <v>58.8785046728972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6.3</v>
      </c>
      <c r="F17" s="4">
        <v>7.3</v>
      </c>
      <c r="G17" s="1">
        <f t="shared" si="0"/>
        <v>30</v>
      </c>
      <c r="H17" s="2">
        <f t="shared" si="1"/>
        <v>30</v>
      </c>
      <c r="I17" s="28">
        <f>E17/F17*100</f>
        <v>86.3013698630137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3.4</v>
      </c>
      <c r="F18" s="4">
        <v>3.4</v>
      </c>
      <c r="G18" s="1">
        <f t="shared" si="0"/>
        <v>22.666666666666664</v>
      </c>
      <c r="H18" s="2">
        <f t="shared" si="1"/>
        <v>22.666666666666664</v>
      </c>
      <c r="I18" s="28">
        <f>E18/F18*100</f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>E19/F19*100</f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1</v>
      </c>
      <c r="F20" s="4"/>
      <c r="G20" s="1"/>
      <c r="H20" s="2"/>
      <c r="I20" s="28"/>
    </row>
    <row r="21" spans="1:9" ht="15" customHeight="1">
      <c r="A21" s="36" t="s">
        <v>10</v>
      </c>
      <c r="B21" s="14" t="s">
        <v>34</v>
      </c>
      <c r="C21" s="3">
        <f>C22+C23+C24+C26+C27</f>
        <v>2823.5</v>
      </c>
      <c r="D21" s="3">
        <f>D22+D23+D24+D26+D27+D28</f>
        <v>2872.5</v>
      </c>
      <c r="E21" s="3">
        <f>E22+E23+E24+E25+E26+E27</f>
        <v>1091.6</v>
      </c>
      <c r="F21" s="3">
        <f>F22+F23+F27</f>
        <v>919.5</v>
      </c>
      <c r="G21" s="1">
        <f aca="true" t="shared" si="3" ref="G21:G30">E21/C21*100</f>
        <v>38.66123605454223</v>
      </c>
      <c r="H21" s="2">
        <f aca="true" t="shared" si="4" ref="H21:H30">E21/D21*100</f>
        <v>38.00174064403829</v>
      </c>
      <c r="I21" s="28">
        <f>E21/F21*100</f>
        <v>118.71669385535617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1043.2</v>
      </c>
      <c r="F22" s="4">
        <v>877.2</v>
      </c>
      <c r="G22" s="1">
        <f t="shared" si="3"/>
        <v>47.70004572473708</v>
      </c>
      <c r="H22" s="2">
        <f t="shared" si="4"/>
        <v>47.70004572473708</v>
      </c>
      <c r="I22" s="28">
        <f>E22/F22*100</f>
        <v>118.92384860921112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48.3</v>
      </c>
      <c r="F23" s="4">
        <v>42.3</v>
      </c>
      <c r="G23" s="1">
        <f t="shared" si="3"/>
        <v>45.78199052132701</v>
      </c>
      <c r="H23" s="2">
        <f t="shared" si="4"/>
        <v>44.10958904109589</v>
      </c>
      <c r="I23" s="28">
        <f>E23/F23*100</f>
        <v>114.18439716312056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>
        <v>87.3</v>
      </c>
      <c r="E24" s="4"/>
      <c r="F24" s="4"/>
      <c r="G24" s="1">
        <f t="shared" si="3"/>
        <v>0</v>
      </c>
      <c r="H24" s="2">
        <f t="shared" si="4"/>
        <v>0</v>
      </c>
      <c r="I24" s="28"/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 t="shared" si="3"/>
        <v>#DIV/0!</v>
      </c>
      <c r="H25" s="2" t="e">
        <f t="shared" si="4"/>
        <v>#DIV/0!</v>
      </c>
      <c r="I25" s="28" t="e">
        <f>E25/F25*100</f>
        <v>#DIV/0!</v>
      </c>
    </row>
    <row r="26" spans="1:9" ht="32.25" customHeight="1">
      <c r="A26" s="35" t="s">
        <v>81</v>
      </c>
      <c r="B26" s="10" t="s">
        <v>82</v>
      </c>
      <c r="C26" s="4">
        <v>443.6</v>
      </c>
      <c r="D26" s="4">
        <v>443.6</v>
      </c>
      <c r="E26" s="4"/>
      <c r="F26" s="4"/>
      <c r="G26" s="1">
        <f t="shared" si="3"/>
        <v>0</v>
      </c>
      <c r="H26" s="2">
        <f t="shared" si="4"/>
        <v>0</v>
      </c>
      <c r="I26" s="28"/>
    </row>
    <row r="27" spans="1:9" ht="21" customHeight="1">
      <c r="A27" s="40" t="s">
        <v>93</v>
      </c>
      <c r="B27" s="41" t="s">
        <v>94</v>
      </c>
      <c r="C27" s="4">
        <v>0.1</v>
      </c>
      <c r="D27" s="4">
        <v>0.1</v>
      </c>
      <c r="E27" s="4">
        <v>0.1</v>
      </c>
      <c r="F27" s="4"/>
      <c r="G27" s="1">
        <f t="shared" si="3"/>
        <v>100</v>
      </c>
      <c r="H27" s="2">
        <f t="shared" si="4"/>
        <v>100</v>
      </c>
      <c r="I27" s="28"/>
    </row>
    <row r="28" spans="1:9" ht="21" customHeight="1">
      <c r="A28" s="42" t="s">
        <v>104</v>
      </c>
      <c r="B28" s="10" t="s">
        <v>105</v>
      </c>
      <c r="C28" s="4"/>
      <c r="D28" s="4">
        <v>45</v>
      </c>
      <c r="E28" s="4"/>
      <c r="F28" s="4"/>
      <c r="G28" s="1"/>
      <c r="H28" s="2">
        <f t="shared" si="4"/>
        <v>0</v>
      </c>
      <c r="I28" s="28"/>
    </row>
    <row r="29" spans="1:9" ht="24.75" customHeight="1">
      <c r="A29" s="36" t="s">
        <v>11</v>
      </c>
      <c r="B29" s="14" t="s">
        <v>36</v>
      </c>
      <c r="C29" s="3">
        <v>43</v>
      </c>
      <c r="D29" s="3">
        <v>141.4</v>
      </c>
      <c r="E29" s="3">
        <v>22.9</v>
      </c>
      <c r="F29" s="3">
        <v>35</v>
      </c>
      <c r="G29" s="1">
        <f t="shared" si="3"/>
        <v>53.25581395348837</v>
      </c>
      <c r="H29" s="2">
        <f t="shared" si="4"/>
        <v>16.195190947666195</v>
      </c>
      <c r="I29" s="28"/>
    </row>
    <row r="30" spans="1:9" ht="17.25" customHeight="1">
      <c r="A30" s="39" t="s">
        <v>12</v>
      </c>
      <c r="B30" s="16"/>
      <c r="C30" s="5">
        <f>C4+C21+C29</f>
        <v>3712</v>
      </c>
      <c r="D30" s="5">
        <f>D4+D21+D29</f>
        <v>3767.4</v>
      </c>
      <c r="E30" s="5">
        <f>E4+E21+E29</f>
        <v>1576.6</v>
      </c>
      <c r="F30" s="5">
        <f>F4+F21+F29</f>
        <v>1298</v>
      </c>
      <c r="G30" s="1">
        <f t="shared" si="3"/>
        <v>42.47306034482759</v>
      </c>
      <c r="H30" s="2">
        <f t="shared" si="4"/>
        <v>41.848489674576626</v>
      </c>
      <c r="I30" s="28">
        <f>E30/F30*100</f>
        <v>121.46379044684127</v>
      </c>
    </row>
    <row r="31" spans="1:9" ht="13.5" customHeight="1">
      <c r="A31" s="20" t="s">
        <v>13</v>
      </c>
      <c r="B31" s="15"/>
      <c r="C31" s="6"/>
      <c r="D31" s="6"/>
      <c r="E31" s="6"/>
      <c r="F31" s="6"/>
      <c r="G31" s="1"/>
      <c r="H31" s="2"/>
      <c r="I31" s="28"/>
    </row>
    <row r="32" spans="1:9" ht="12.75">
      <c r="A32" s="36" t="s">
        <v>14</v>
      </c>
      <c r="B32" s="17" t="s">
        <v>37</v>
      </c>
      <c r="C32" s="3">
        <v>998.2</v>
      </c>
      <c r="D32" s="3">
        <v>998.2</v>
      </c>
      <c r="E32" s="3">
        <v>363.5</v>
      </c>
      <c r="F32" s="3">
        <v>328.3</v>
      </c>
      <c r="G32" s="1">
        <f aca="true" t="shared" si="5" ref="G32:G53">E32/C32*100</f>
        <v>36.41554798637547</v>
      </c>
      <c r="H32" s="2">
        <f aca="true" t="shared" si="6" ref="H32:H53">E32/D32*100</f>
        <v>36.41554798637547</v>
      </c>
      <c r="I32" s="28">
        <f>E32/F32*100</f>
        <v>110.72190070057874</v>
      </c>
    </row>
    <row r="33" spans="1:9" ht="12.75">
      <c r="A33" s="35" t="s">
        <v>15</v>
      </c>
      <c r="B33" s="10">
        <v>211.213</v>
      </c>
      <c r="C33" s="4">
        <v>852</v>
      </c>
      <c r="D33" s="4">
        <v>904.1</v>
      </c>
      <c r="E33" s="4">
        <v>320.4</v>
      </c>
      <c r="F33" s="4">
        <v>280.9</v>
      </c>
      <c r="G33" s="1">
        <f t="shared" si="5"/>
        <v>37.605633802816904</v>
      </c>
      <c r="H33" s="2">
        <f t="shared" si="6"/>
        <v>35.43855768167238</v>
      </c>
      <c r="I33" s="28">
        <f>E33/F33*100</f>
        <v>114.06194375222498</v>
      </c>
    </row>
    <row r="34" spans="1:9" ht="12.75">
      <c r="A34" s="35" t="s">
        <v>22</v>
      </c>
      <c r="B34" s="10">
        <v>223</v>
      </c>
      <c r="C34" s="4">
        <v>30</v>
      </c>
      <c r="D34" s="4">
        <v>30</v>
      </c>
      <c r="E34" s="4">
        <v>11.9</v>
      </c>
      <c r="F34" s="4">
        <v>10.9</v>
      </c>
      <c r="G34" s="1">
        <f t="shared" si="5"/>
        <v>39.666666666666664</v>
      </c>
      <c r="H34" s="2">
        <f t="shared" si="6"/>
        <v>39.666666666666664</v>
      </c>
      <c r="I34" s="28">
        <f>E34/F34*100</f>
        <v>109.1743119266055</v>
      </c>
    </row>
    <row r="35" spans="1:9" ht="12.75">
      <c r="A35" s="35" t="s">
        <v>16</v>
      </c>
      <c r="B35" s="10"/>
      <c r="C35" s="4">
        <f>C32-C33-C34</f>
        <v>116.20000000000005</v>
      </c>
      <c r="D35" s="4">
        <f>D32-D33-D34</f>
        <v>64.10000000000002</v>
      </c>
      <c r="E35" s="4">
        <f>E32-E33-E34</f>
        <v>31.200000000000024</v>
      </c>
      <c r="F35" s="4">
        <f>F32-F33-F34</f>
        <v>36.500000000000036</v>
      </c>
      <c r="G35" s="1">
        <f t="shared" si="5"/>
        <v>26.85025817555939</v>
      </c>
      <c r="H35" s="2">
        <f t="shared" si="6"/>
        <v>48.673946957878336</v>
      </c>
      <c r="I35" s="28">
        <f>E35/F35*100</f>
        <v>85.4794520547945</v>
      </c>
    </row>
    <row r="36" spans="1:9" ht="12.75">
      <c r="A36" s="37" t="s">
        <v>23</v>
      </c>
      <c r="B36" s="18" t="s">
        <v>52</v>
      </c>
      <c r="C36" s="1">
        <v>105.5</v>
      </c>
      <c r="D36" s="1">
        <v>109.5</v>
      </c>
      <c r="E36" s="1">
        <v>42.2</v>
      </c>
      <c r="F36" s="1">
        <v>30.1</v>
      </c>
      <c r="G36" s="1">
        <f t="shared" si="5"/>
        <v>40</v>
      </c>
      <c r="H36" s="2">
        <f t="shared" si="6"/>
        <v>38.53881278538813</v>
      </c>
      <c r="I36" s="28">
        <f>E36/F36*100</f>
        <v>140.19933554817277</v>
      </c>
    </row>
    <row r="37" spans="1:9" ht="20.25" customHeight="1">
      <c r="A37" s="36" t="s">
        <v>38</v>
      </c>
      <c r="B37" s="17" t="s">
        <v>39</v>
      </c>
      <c r="C37" s="3">
        <v>1.1</v>
      </c>
      <c r="D37" s="3">
        <v>1.1</v>
      </c>
      <c r="E37" s="3"/>
      <c r="F37" s="3"/>
      <c r="G37" s="1">
        <f t="shared" si="5"/>
        <v>0</v>
      </c>
      <c r="H37" s="2">
        <f t="shared" si="6"/>
        <v>0</v>
      </c>
      <c r="I37" s="28"/>
    </row>
    <row r="38" spans="1:9" ht="20.25" customHeight="1">
      <c r="A38" s="36" t="s">
        <v>56</v>
      </c>
      <c r="B38" s="17" t="s">
        <v>53</v>
      </c>
      <c r="C38" s="3"/>
      <c r="D38" s="3"/>
      <c r="E38" s="3"/>
      <c r="F38" s="3">
        <v>0.5</v>
      </c>
      <c r="G38" s="1"/>
      <c r="H38" s="2"/>
      <c r="I38" s="28"/>
    </row>
    <row r="39" spans="1:9" ht="17.25" customHeight="1">
      <c r="A39" s="36" t="s">
        <v>86</v>
      </c>
      <c r="B39" s="17" t="s">
        <v>85</v>
      </c>
      <c r="C39" s="3"/>
      <c r="D39" s="3"/>
      <c r="E39" s="3"/>
      <c r="F39" s="3"/>
      <c r="G39" s="1"/>
      <c r="H39" s="2"/>
      <c r="I39" s="28"/>
    </row>
    <row r="40" spans="1:9" ht="12.75">
      <c r="A40" s="36" t="s">
        <v>55</v>
      </c>
      <c r="B40" s="17" t="s">
        <v>54</v>
      </c>
      <c r="C40" s="3">
        <v>958.1</v>
      </c>
      <c r="D40" s="3">
        <v>1101.5</v>
      </c>
      <c r="E40" s="3"/>
      <c r="F40" s="3">
        <v>12</v>
      </c>
      <c r="G40" s="1">
        <f t="shared" si="5"/>
        <v>0</v>
      </c>
      <c r="H40" s="2">
        <f t="shared" si="6"/>
        <v>0</v>
      </c>
      <c r="I40" s="28"/>
    </row>
    <row r="41" spans="1:9" ht="12.75">
      <c r="A41" s="37" t="s">
        <v>43</v>
      </c>
      <c r="B41" s="18" t="s">
        <v>57</v>
      </c>
      <c r="C41" s="1">
        <v>3</v>
      </c>
      <c r="D41" s="1">
        <v>3</v>
      </c>
      <c r="E41" s="4"/>
      <c r="F41" s="4"/>
      <c r="G41" s="1">
        <f t="shared" si="5"/>
        <v>0</v>
      </c>
      <c r="H41" s="2">
        <f t="shared" si="6"/>
        <v>0</v>
      </c>
      <c r="I41" s="28"/>
    </row>
    <row r="42" spans="1:9" ht="16.5" customHeight="1">
      <c r="A42" s="36" t="s">
        <v>20</v>
      </c>
      <c r="B42" s="17" t="s">
        <v>40</v>
      </c>
      <c r="C42" s="3">
        <v>1356.4</v>
      </c>
      <c r="D42" s="3">
        <v>1356.4</v>
      </c>
      <c r="E42" s="3">
        <v>558.8</v>
      </c>
      <c r="F42" s="3">
        <v>430.7</v>
      </c>
      <c r="G42" s="1">
        <f t="shared" si="5"/>
        <v>41.197286936007075</v>
      </c>
      <c r="H42" s="2">
        <f t="shared" si="6"/>
        <v>41.197286936007075</v>
      </c>
      <c r="I42" s="28">
        <f aca="true" t="shared" si="7" ref="I42:I52">E42/F42*100</f>
        <v>129.7422800092872</v>
      </c>
    </row>
    <row r="43" spans="1:9" ht="12.75">
      <c r="A43" s="35" t="s">
        <v>15</v>
      </c>
      <c r="B43" s="10">
        <v>211.213</v>
      </c>
      <c r="C43" s="4">
        <v>898</v>
      </c>
      <c r="D43" s="4">
        <v>1078.6</v>
      </c>
      <c r="E43" s="4">
        <v>476.4</v>
      </c>
      <c r="F43" s="4">
        <v>349.7</v>
      </c>
      <c r="G43" s="1">
        <f t="shared" si="5"/>
        <v>53.05122494432071</v>
      </c>
      <c r="H43" s="2">
        <f t="shared" si="6"/>
        <v>44.168366400890044</v>
      </c>
      <c r="I43" s="28">
        <f t="shared" si="7"/>
        <v>136.23105519016298</v>
      </c>
    </row>
    <row r="44" spans="1:9" ht="15.75" customHeight="1">
      <c r="A44" s="35" t="s">
        <v>22</v>
      </c>
      <c r="B44" s="10">
        <v>223</v>
      </c>
      <c r="C44" s="4">
        <v>53</v>
      </c>
      <c r="D44" s="4">
        <v>59.5</v>
      </c>
      <c r="E44" s="4">
        <v>17.1</v>
      </c>
      <c r="F44" s="4">
        <v>23.7</v>
      </c>
      <c r="G44" s="1">
        <f t="shared" si="5"/>
        <v>32.26415094339623</v>
      </c>
      <c r="H44" s="2">
        <f t="shared" si="6"/>
        <v>28.739495798319332</v>
      </c>
      <c r="I44" s="28">
        <f t="shared" si="7"/>
        <v>72.15189873417722</v>
      </c>
    </row>
    <row r="45" spans="1:9" ht="12.75">
      <c r="A45" s="35" t="s">
        <v>44</v>
      </c>
      <c r="B45" s="10"/>
      <c r="C45" s="4">
        <f>C42-C43-C44</f>
        <v>405.4000000000001</v>
      </c>
      <c r="D45" s="4">
        <f>D42-D43-D44</f>
        <v>218.30000000000018</v>
      </c>
      <c r="E45" s="4">
        <f>E42-E43-E44</f>
        <v>65.29999999999998</v>
      </c>
      <c r="F45" s="4">
        <f>F42-F43-F44</f>
        <v>57.3</v>
      </c>
      <c r="G45" s="1">
        <f t="shared" si="5"/>
        <v>16.107548100641335</v>
      </c>
      <c r="H45" s="2">
        <f t="shared" si="6"/>
        <v>29.91296381126886</v>
      </c>
      <c r="I45" s="28">
        <f t="shared" si="7"/>
        <v>113.96160558464221</v>
      </c>
    </row>
    <row r="46" spans="1:9" ht="12.75">
      <c r="A46" s="37" t="s">
        <v>59</v>
      </c>
      <c r="B46" s="27" t="s">
        <v>58</v>
      </c>
      <c r="C46" s="21">
        <v>10</v>
      </c>
      <c r="D46" s="21">
        <v>10</v>
      </c>
      <c r="E46" s="21">
        <v>3.5</v>
      </c>
      <c r="F46" s="21">
        <v>5</v>
      </c>
      <c r="G46" s="1">
        <f t="shared" si="5"/>
        <v>35</v>
      </c>
      <c r="H46" s="2">
        <f t="shared" si="6"/>
        <v>35</v>
      </c>
      <c r="I46" s="28">
        <f t="shared" si="7"/>
        <v>70</v>
      </c>
    </row>
    <row r="47" spans="1:9" ht="12.75">
      <c r="A47" s="37" t="s">
        <v>60</v>
      </c>
      <c r="B47" s="18" t="s">
        <v>61</v>
      </c>
      <c r="C47" s="1">
        <v>3.6</v>
      </c>
      <c r="D47" s="1">
        <v>3.6</v>
      </c>
      <c r="E47" s="21">
        <v>2</v>
      </c>
      <c r="F47" s="21">
        <v>2</v>
      </c>
      <c r="G47" s="1">
        <f t="shared" si="5"/>
        <v>55.55555555555556</v>
      </c>
      <c r="H47" s="2">
        <f t="shared" si="6"/>
        <v>55.55555555555556</v>
      </c>
      <c r="I47" s="28">
        <f t="shared" si="7"/>
        <v>100</v>
      </c>
    </row>
    <row r="48" spans="1:9" ht="15" customHeight="1">
      <c r="A48" s="37" t="s">
        <v>41</v>
      </c>
      <c r="B48" s="14">
        <v>1003</v>
      </c>
      <c r="C48" s="3">
        <f>C50+C49</f>
        <v>276.1</v>
      </c>
      <c r="D48" s="3">
        <f>D50+D49</f>
        <v>276.1</v>
      </c>
      <c r="E48" s="21">
        <f>E50</f>
        <v>0</v>
      </c>
      <c r="F48" s="21">
        <f>F50+F51</f>
        <v>0</v>
      </c>
      <c r="G48" s="1">
        <f t="shared" si="5"/>
        <v>0</v>
      </c>
      <c r="H48" s="2">
        <f t="shared" si="6"/>
        <v>0</v>
      </c>
      <c r="I48" s="28"/>
    </row>
    <row r="49" spans="1:9" ht="15.75" customHeight="1">
      <c r="A49" s="35" t="s">
        <v>78</v>
      </c>
      <c r="B49" s="19" t="s">
        <v>77</v>
      </c>
      <c r="C49" s="29">
        <v>161.7</v>
      </c>
      <c r="D49" s="29">
        <v>161.7</v>
      </c>
      <c r="E49" s="21"/>
      <c r="F49" s="21"/>
      <c r="G49" s="1">
        <f t="shared" si="5"/>
        <v>0</v>
      </c>
      <c r="H49" s="2">
        <f t="shared" si="6"/>
        <v>0</v>
      </c>
      <c r="I49" s="28"/>
    </row>
    <row r="50" spans="1:9" ht="14.25" customHeight="1">
      <c r="A50" s="35" t="s">
        <v>46</v>
      </c>
      <c r="B50" s="19" t="s">
        <v>62</v>
      </c>
      <c r="C50" s="24">
        <v>114.4</v>
      </c>
      <c r="D50" s="24">
        <v>114.4</v>
      </c>
      <c r="E50" s="3"/>
      <c r="F50" s="3"/>
      <c r="G50" s="1">
        <f t="shared" si="5"/>
        <v>0</v>
      </c>
      <c r="H50" s="2">
        <f t="shared" si="6"/>
        <v>0</v>
      </c>
      <c r="I50" s="28"/>
    </row>
    <row r="51" spans="1:9" ht="14.25" customHeight="1" hidden="1">
      <c r="A51" s="35" t="s">
        <v>42</v>
      </c>
      <c r="B51" s="19" t="s">
        <v>45</v>
      </c>
      <c r="C51" s="4"/>
      <c r="D51" s="4"/>
      <c r="E51" s="4"/>
      <c r="F51" s="4"/>
      <c r="G51" s="1" t="e">
        <f t="shared" si="5"/>
        <v>#DIV/0!</v>
      </c>
      <c r="H51" s="2" t="e">
        <f t="shared" si="6"/>
        <v>#DIV/0!</v>
      </c>
      <c r="I51" s="28" t="e">
        <f t="shared" si="7"/>
        <v>#DIV/0!</v>
      </c>
    </row>
    <row r="52" spans="1:9" ht="21.75" customHeight="1" hidden="1">
      <c r="A52" s="35" t="s">
        <v>72</v>
      </c>
      <c r="B52" s="19"/>
      <c r="C52" s="4"/>
      <c r="D52" s="4"/>
      <c r="E52" s="4"/>
      <c r="F52" s="21"/>
      <c r="G52" s="1" t="e">
        <f t="shared" si="5"/>
        <v>#DIV/0!</v>
      </c>
      <c r="H52" s="2" t="e">
        <f t="shared" si="6"/>
        <v>#DIV/0!</v>
      </c>
      <c r="I52" s="28" t="e">
        <f t="shared" si="7"/>
        <v>#DIV/0!</v>
      </c>
    </row>
    <row r="53" spans="1:9" ht="19.5" customHeight="1">
      <c r="A53" s="39" t="s">
        <v>17</v>
      </c>
      <c r="B53" s="16"/>
      <c r="C53" s="30">
        <f>C32+C36+C37+C38+C39+C40+C41+C42+C46+C47+C48</f>
        <v>3712</v>
      </c>
      <c r="D53" s="30">
        <f>D32+D36+D37+D38+D39+D40+D41+D42+D46+D47+D48</f>
        <v>3859.4</v>
      </c>
      <c r="E53" s="30">
        <f>E32+E36+E37+E38+E40+E41+E42+E46+E47+E48</f>
        <v>970</v>
      </c>
      <c r="F53" s="30">
        <f>F32+F36+F37+F38+F40+F41+F42+F46+F47+F48+F52</f>
        <v>808.6</v>
      </c>
      <c r="G53" s="1">
        <f t="shared" si="5"/>
        <v>26.13146551724138</v>
      </c>
      <c r="H53" s="2">
        <f t="shared" si="6"/>
        <v>25.1334404311551</v>
      </c>
      <c r="I53" s="28">
        <f>E53/F53*100</f>
        <v>119.96042542666336</v>
      </c>
    </row>
    <row r="54" spans="1:9" ht="27" customHeight="1">
      <c r="A54" s="37" t="s">
        <v>47</v>
      </c>
      <c r="B54" s="20"/>
      <c r="C54" s="7">
        <f>C30-C53</f>
        <v>0</v>
      </c>
      <c r="D54" s="7">
        <f>D30-D53</f>
        <v>-92</v>
      </c>
      <c r="E54" s="7">
        <f>E30-E53</f>
        <v>606.5999999999999</v>
      </c>
      <c r="F54" s="7">
        <f>F30-F53</f>
        <v>489.4</v>
      </c>
      <c r="G54" s="1"/>
      <c r="H54" s="8"/>
      <c r="I54" s="26"/>
    </row>
    <row r="55" spans="3:6" ht="9" customHeight="1">
      <c r="C55" s="48"/>
      <c r="D55" s="48"/>
      <c r="E55" s="48"/>
      <c r="F55" s="23"/>
    </row>
    <row r="56" spans="1:6" ht="12.75">
      <c r="A56" t="s">
        <v>50</v>
      </c>
      <c r="C56" s="48" t="s">
        <v>51</v>
      </c>
      <c r="D56" s="48"/>
      <c r="E56" s="48"/>
      <c r="F56" s="23"/>
    </row>
    <row r="57" spans="3:6" ht="4.5" customHeight="1" hidden="1">
      <c r="C57" s="48"/>
      <c r="D57" s="48"/>
      <c r="E57" s="48"/>
      <c r="F57" s="23"/>
    </row>
    <row r="58" spans="3:6" ht="2.25" customHeight="1" hidden="1">
      <c r="C58" s="23"/>
      <c r="D58" s="23"/>
      <c r="E58" s="23"/>
      <c r="F58" s="23"/>
    </row>
    <row r="59" ht="12.75">
      <c r="A59" s="25" t="s">
        <v>76</v>
      </c>
    </row>
  </sheetData>
  <mergeCells count="5">
    <mergeCell ref="A1:I1"/>
    <mergeCell ref="C55:E55"/>
    <mergeCell ref="C57:E57"/>
    <mergeCell ref="G2:H2"/>
    <mergeCell ref="C56:E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="150" zoomScaleNormal="150" workbookViewId="0" topLeftCell="A1">
      <selection activeCell="I11" sqref="I11:I1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2539062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98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88</v>
      </c>
      <c r="D3" s="10" t="s">
        <v>89</v>
      </c>
      <c r="E3" s="10" t="s">
        <v>99</v>
      </c>
      <c r="F3" s="10" t="s">
        <v>100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753.5</v>
      </c>
      <c r="E4" s="1">
        <f>E5+E15</f>
        <v>406.49999999999994</v>
      </c>
      <c r="F4" s="1">
        <f>F5+F15</f>
        <v>251.3</v>
      </c>
      <c r="G4" s="1">
        <f aca="true" t="shared" si="0" ref="G4:G19">E4/C4*100</f>
        <v>48.07806031933766</v>
      </c>
      <c r="H4" s="2">
        <f aca="true" t="shared" si="1" ref="H4:H19">E4/D4*100</f>
        <v>53.94824153948241</v>
      </c>
      <c r="I4" s="28">
        <f aca="true" t="shared" si="2" ref="I4:I10">E4/F4*100</f>
        <v>161.75885395941103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717.5</v>
      </c>
      <c r="E5" s="1">
        <f>E6+E8+E10</f>
        <v>399.09999999999997</v>
      </c>
      <c r="F5" s="1">
        <f>F6+F8+F10</f>
        <v>243</v>
      </c>
      <c r="G5" s="1">
        <f t="shared" si="0"/>
        <v>49.302038295243975</v>
      </c>
      <c r="H5" s="2">
        <f t="shared" si="1"/>
        <v>55.623693379790936</v>
      </c>
      <c r="I5" s="28">
        <f t="shared" si="2"/>
        <v>164.238683127572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248</v>
      </c>
      <c r="E6" s="3">
        <f>E7</f>
        <v>87.3</v>
      </c>
      <c r="F6" s="3">
        <f>F7</f>
        <v>63.5</v>
      </c>
      <c r="G6" s="1">
        <f t="shared" si="0"/>
        <v>25.676470588235293</v>
      </c>
      <c r="H6" s="2">
        <f t="shared" si="1"/>
        <v>35.2016129032258</v>
      </c>
      <c r="I6" s="28">
        <f t="shared" si="2"/>
        <v>137.48031496062993</v>
      </c>
    </row>
    <row r="7" spans="1:9" ht="12.75">
      <c r="A7" s="34" t="s">
        <v>2</v>
      </c>
      <c r="B7" s="9" t="s">
        <v>63</v>
      </c>
      <c r="C7" s="4">
        <v>340</v>
      </c>
      <c r="D7" s="4">
        <v>248</v>
      </c>
      <c r="E7" s="4">
        <v>87.3</v>
      </c>
      <c r="F7" s="4">
        <v>63.5</v>
      </c>
      <c r="G7" s="1">
        <f t="shared" si="0"/>
        <v>25.676470588235293</v>
      </c>
      <c r="H7" s="2">
        <f t="shared" si="1"/>
        <v>35.2016129032258</v>
      </c>
      <c r="I7" s="28">
        <f t="shared" si="2"/>
        <v>137.48031496062993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135.1</v>
      </c>
      <c r="F8" s="3">
        <f>F9</f>
        <v>104.2</v>
      </c>
      <c r="G8" s="1">
        <f t="shared" si="0"/>
        <v>103.92307692307692</v>
      </c>
      <c r="H8" s="2">
        <f t="shared" si="1"/>
        <v>103.92307692307692</v>
      </c>
      <c r="I8" s="28">
        <f t="shared" si="2"/>
        <v>129.65451055662186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135.1</v>
      </c>
      <c r="F9" s="4">
        <v>104.2</v>
      </c>
      <c r="G9" s="1">
        <f t="shared" si="0"/>
        <v>103.92307692307692</v>
      </c>
      <c r="H9" s="2">
        <f t="shared" si="1"/>
        <v>103.92307692307692</v>
      </c>
      <c r="I9" s="28">
        <f t="shared" si="2"/>
        <v>129.65451055662186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176.7</v>
      </c>
      <c r="F10" s="3">
        <f>F11+F12</f>
        <v>75.3</v>
      </c>
      <c r="G10" s="1">
        <f t="shared" si="0"/>
        <v>52.04712812960235</v>
      </c>
      <c r="H10" s="2">
        <f t="shared" si="1"/>
        <v>52.04712812960235</v>
      </c>
      <c r="I10" s="28">
        <f t="shared" si="2"/>
        <v>234.66135458167332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1</v>
      </c>
      <c r="F11" s="4">
        <v>4.8</v>
      </c>
      <c r="G11" s="1">
        <f t="shared" si="0"/>
        <v>2.4096385542168677</v>
      </c>
      <c r="H11" s="2">
        <f t="shared" si="1"/>
        <v>2.4096385542168677</v>
      </c>
      <c r="I11" s="28">
        <f>E11/F11*100</f>
        <v>20.833333333333336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175.7</v>
      </c>
      <c r="F12" s="21">
        <f>F13+F14</f>
        <v>70.5</v>
      </c>
      <c r="G12" s="1">
        <f t="shared" si="0"/>
        <v>58.95973154362416</v>
      </c>
      <c r="H12" s="2">
        <f t="shared" si="1"/>
        <v>58.95973154362416</v>
      </c>
      <c r="I12" s="28">
        <f>E12/F12*100</f>
        <v>249.21985815602835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174.6</v>
      </c>
      <c r="F13" s="4">
        <v>70.5</v>
      </c>
      <c r="G13" s="1">
        <f t="shared" si="0"/>
        <v>59.34738273283481</v>
      </c>
      <c r="H13" s="2">
        <f t="shared" si="1"/>
        <v>59.34738273283481</v>
      </c>
      <c r="I13" s="28">
        <f>E13/F13*100</f>
        <v>247.65957446808508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4">
        <v>1.1</v>
      </c>
      <c r="F14" s="22"/>
      <c r="G14" s="1">
        <f t="shared" si="0"/>
        <v>28.947368421052634</v>
      </c>
      <c r="H14" s="2">
        <f t="shared" si="1"/>
        <v>28.947368421052634</v>
      </c>
      <c r="I14" s="28"/>
    </row>
    <row r="15" spans="1:9" ht="12.75">
      <c r="A15" s="37" t="s">
        <v>19</v>
      </c>
      <c r="B15" s="15"/>
      <c r="C15" s="1">
        <f>C16+C18</f>
        <v>36</v>
      </c>
      <c r="D15" s="1">
        <f>D16+D18</f>
        <v>36</v>
      </c>
      <c r="E15" s="1">
        <f>E16+E18+E20</f>
        <v>7.3999999999999995</v>
      </c>
      <c r="F15" s="1">
        <f>F17+F18+F20</f>
        <v>8.3</v>
      </c>
      <c r="G15" s="1">
        <f t="shared" si="0"/>
        <v>20.555555555555554</v>
      </c>
      <c r="H15" s="2">
        <f t="shared" si="1"/>
        <v>20.555555555555554</v>
      </c>
      <c r="I15" s="28">
        <f>E15/F15*100</f>
        <v>89.15662650602408</v>
      </c>
    </row>
    <row r="16" spans="1:9" ht="42">
      <c r="A16" s="36" t="s">
        <v>9</v>
      </c>
      <c r="B16" s="14" t="s">
        <v>33</v>
      </c>
      <c r="C16" s="3">
        <f>C17</f>
        <v>21</v>
      </c>
      <c r="D16" s="3">
        <f>D17</f>
        <v>21</v>
      </c>
      <c r="E16" s="3">
        <f>E17</f>
        <v>4.1</v>
      </c>
      <c r="F16" s="3">
        <f>F17+F18</f>
        <v>8.3</v>
      </c>
      <c r="G16" s="1">
        <f t="shared" si="0"/>
        <v>19.523809523809522</v>
      </c>
      <c r="H16" s="2">
        <f t="shared" si="1"/>
        <v>19.523809523809522</v>
      </c>
      <c r="I16" s="28">
        <f>E16/F16*100</f>
        <v>49.39759036144578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4.1</v>
      </c>
      <c r="F17" s="4">
        <v>6</v>
      </c>
      <c r="G17" s="1">
        <f t="shared" si="0"/>
        <v>19.523809523809522</v>
      </c>
      <c r="H17" s="2">
        <f t="shared" si="1"/>
        <v>19.523809523809522</v>
      </c>
      <c r="I17" s="28">
        <f>E17/F17*100</f>
        <v>68.33333333333333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2.3</v>
      </c>
      <c r="F18" s="4">
        <v>2.3</v>
      </c>
      <c r="G18" s="1">
        <f t="shared" si="0"/>
        <v>15.333333333333332</v>
      </c>
      <c r="H18" s="2">
        <f t="shared" si="1"/>
        <v>15.333333333333332</v>
      </c>
      <c r="I18" s="28">
        <f>E18/F18*100</f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>E19/F19*100</f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1</v>
      </c>
      <c r="F20" s="4"/>
      <c r="G20" s="1"/>
      <c r="H20" s="2"/>
      <c r="I20" s="28"/>
    </row>
    <row r="21" spans="1:9" ht="15" customHeight="1">
      <c r="A21" s="36" t="s">
        <v>10</v>
      </c>
      <c r="B21" s="14" t="s">
        <v>34</v>
      </c>
      <c r="C21" s="3">
        <f>C22+C23+C24+C26+C27</f>
        <v>2823.5</v>
      </c>
      <c r="D21" s="3">
        <f>D22+D23+D24+D26+D27</f>
        <v>2827.5</v>
      </c>
      <c r="E21" s="3">
        <f>E22+E23+E24+E25+E26</f>
        <v>814.5999999999999</v>
      </c>
      <c r="F21" s="3">
        <f>F22+F23+F27</f>
        <v>592.7</v>
      </c>
      <c r="G21" s="1">
        <f aca="true" t="shared" si="3" ref="G21:G29">E21/C21*100</f>
        <v>28.850717194970777</v>
      </c>
      <c r="H21" s="2">
        <f aca="true" t="shared" si="4" ref="H21:H29">E21/D21*100</f>
        <v>28.809902740937222</v>
      </c>
      <c r="I21" s="28">
        <f>E21/F21*100</f>
        <v>137.43883921039307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766.3</v>
      </c>
      <c r="F22" s="4">
        <v>564.5</v>
      </c>
      <c r="G22" s="1">
        <f t="shared" si="3"/>
        <v>35.038866026520346</v>
      </c>
      <c r="H22" s="2">
        <f t="shared" si="4"/>
        <v>35.038866026520346</v>
      </c>
      <c r="I22" s="28">
        <f>E22/F22*100</f>
        <v>135.748449955713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48.3</v>
      </c>
      <c r="F23" s="4">
        <v>28.2</v>
      </c>
      <c r="G23" s="1">
        <f t="shared" si="3"/>
        <v>45.78199052132701</v>
      </c>
      <c r="H23" s="2">
        <f t="shared" si="4"/>
        <v>44.10958904109589</v>
      </c>
      <c r="I23" s="28">
        <f>E23/F23*100</f>
        <v>171.27659574468083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>
        <v>87.3</v>
      </c>
      <c r="E24" s="4"/>
      <c r="F24" s="4"/>
      <c r="G24" s="1">
        <f t="shared" si="3"/>
        <v>0</v>
      </c>
      <c r="H24" s="2">
        <f t="shared" si="4"/>
        <v>0</v>
      </c>
      <c r="I24" s="28"/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 t="shared" si="3"/>
        <v>#DIV/0!</v>
      </c>
      <c r="H25" s="2" t="e">
        <f t="shared" si="4"/>
        <v>#DIV/0!</v>
      </c>
      <c r="I25" s="28" t="e">
        <f>E25/F25*100</f>
        <v>#DIV/0!</v>
      </c>
    </row>
    <row r="26" spans="1:9" ht="32.25" customHeight="1">
      <c r="A26" s="35" t="s">
        <v>81</v>
      </c>
      <c r="B26" s="10" t="s">
        <v>82</v>
      </c>
      <c r="C26" s="4">
        <v>443.6</v>
      </c>
      <c r="D26" s="4">
        <v>443.6</v>
      </c>
      <c r="E26" s="4"/>
      <c r="F26" s="4"/>
      <c r="G26" s="1">
        <f t="shared" si="3"/>
        <v>0</v>
      </c>
      <c r="H26" s="2">
        <f t="shared" si="4"/>
        <v>0</v>
      </c>
      <c r="I26" s="28"/>
    </row>
    <row r="27" spans="1:9" ht="21" customHeight="1">
      <c r="A27" s="40" t="s">
        <v>93</v>
      </c>
      <c r="B27" s="41" t="s">
        <v>94</v>
      </c>
      <c r="C27" s="4">
        <v>0.1</v>
      </c>
      <c r="D27" s="4">
        <v>0.1</v>
      </c>
      <c r="E27" s="4"/>
      <c r="F27" s="4"/>
      <c r="G27" s="1">
        <f t="shared" si="3"/>
        <v>0</v>
      </c>
      <c r="H27" s="2">
        <f t="shared" si="4"/>
        <v>0</v>
      </c>
      <c r="I27" s="28"/>
    </row>
    <row r="28" spans="1:9" ht="24.75" customHeight="1">
      <c r="A28" s="36" t="s">
        <v>11</v>
      </c>
      <c r="B28" s="14" t="s">
        <v>36</v>
      </c>
      <c r="C28" s="3">
        <v>43</v>
      </c>
      <c r="D28" s="3">
        <v>43</v>
      </c>
      <c r="E28" s="3"/>
      <c r="F28" s="3"/>
      <c r="G28" s="1">
        <f t="shared" si="3"/>
        <v>0</v>
      </c>
      <c r="H28" s="2">
        <f t="shared" si="4"/>
        <v>0</v>
      </c>
      <c r="I28" s="28"/>
    </row>
    <row r="29" spans="1:9" ht="17.25" customHeight="1">
      <c r="A29" s="39" t="s">
        <v>12</v>
      </c>
      <c r="B29" s="16"/>
      <c r="C29" s="5">
        <f>C4+C21+C28</f>
        <v>3712</v>
      </c>
      <c r="D29" s="5">
        <f>D4+D21+D28</f>
        <v>3624</v>
      </c>
      <c r="E29" s="5">
        <f>E4+E21+E28</f>
        <v>1221.1</v>
      </c>
      <c r="F29" s="5">
        <f>F4+F21+F28</f>
        <v>844</v>
      </c>
      <c r="G29" s="1">
        <f t="shared" si="3"/>
        <v>32.89601293103448</v>
      </c>
      <c r="H29" s="2">
        <f t="shared" si="4"/>
        <v>33.6948123620309</v>
      </c>
      <c r="I29" s="28">
        <f>E29/F29*100</f>
        <v>144.68009478672985</v>
      </c>
    </row>
    <row r="30" spans="1:9" ht="13.5" customHeight="1">
      <c r="A30" s="20" t="s">
        <v>13</v>
      </c>
      <c r="B30" s="15"/>
      <c r="C30" s="6"/>
      <c r="D30" s="6"/>
      <c r="E30" s="6"/>
      <c r="F30" s="6"/>
      <c r="G30" s="1"/>
      <c r="H30" s="2"/>
      <c r="I30" s="28"/>
    </row>
    <row r="31" spans="1:9" ht="12.75">
      <c r="A31" s="36" t="s">
        <v>14</v>
      </c>
      <c r="B31" s="17" t="s">
        <v>37</v>
      </c>
      <c r="C31" s="3">
        <v>998.2</v>
      </c>
      <c r="D31" s="3">
        <v>998.2</v>
      </c>
      <c r="E31" s="3">
        <v>233.9</v>
      </c>
      <c r="F31" s="3">
        <v>199</v>
      </c>
      <c r="G31" s="1">
        <f aca="true" t="shared" si="5" ref="G31:G52">E31/C31*100</f>
        <v>23.43217792025646</v>
      </c>
      <c r="H31" s="2">
        <f aca="true" t="shared" si="6" ref="H31:H52">E31/D31*100</f>
        <v>23.43217792025646</v>
      </c>
      <c r="I31" s="28">
        <f>E31/F31*100</f>
        <v>117.53768844221106</v>
      </c>
    </row>
    <row r="32" spans="1:9" ht="12.75">
      <c r="A32" s="35" t="s">
        <v>15</v>
      </c>
      <c r="B32" s="10">
        <v>211.213</v>
      </c>
      <c r="C32" s="4">
        <v>852</v>
      </c>
      <c r="D32" s="4">
        <v>852</v>
      </c>
      <c r="E32" s="4">
        <v>210.7</v>
      </c>
      <c r="F32" s="4">
        <v>174.5</v>
      </c>
      <c r="G32" s="1">
        <f t="shared" si="5"/>
        <v>24.730046948356808</v>
      </c>
      <c r="H32" s="2">
        <f t="shared" si="6"/>
        <v>24.730046948356808</v>
      </c>
      <c r="I32" s="28">
        <f>E32/F32*100</f>
        <v>120.74498567335243</v>
      </c>
    </row>
    <row r="33" spans="1:9" ht="12.75">
      <c r="A33" s="35" t="s">
        <v>22</v>
      </c>
      <c r="B33" s="10">
        <v>223</v>
      </c>
      <c r="C33" s="4">
        <v>30</v>
      </c>
      <c r="D33" s="4">
        <v>30</v>
      </c>
      <c r="E33" s="4">
        <v>11.9</v>
      </c>
      <c r="F33" s="4">
        <v>6.3</v>
      </c>
      <c r="G33" s="1">
        <f t="shared" si="5"/>
        <v>39.666666666666664</v>
      </c>
      <c r="H33" s="2">
        <f t="shared" si="6"/>
        <v>39.666666666666664</v>
      </c>
      <c r="I33" s="28">
        <f>E33/F33*100</f>
        <v>188.8888888888889</v>
      </c>
    </row>
    <row r="34" spans="1:9" ht="12.75">
      <c r="A34" s="35" t="s">
        <v>16</v>
      </c>
      <c r="B34" s="10"/>
      <c r="C34" s="4">
        <f>C31-C32-C33</f>
        <v>116.20000000000005</v>
      </c>
      <c r="D34" s="4">
        <f>D31-D32-D33</f>
        <v>116.20000000000005</v>
      </c>
      <c r="E34" s="4">
        <f>E31-E32-E33</f>
        <v>11.300000000000017</v>
      </c>
      <c r="F34" s="4">
        <f>F31-F32-F33</f>
        <v>18.2</v>
      </c>
      <c r="G34" s="1">
        <f t="shared" si="5"/>
        <v>9.724612736660939</v>
      </c>
      <c r="H34" s="2">
        <f t="shared" si="6"/>
        <v>9.724612736660939</v>
      </c>
      <c r="I34" s="28">
        <f>E34/F34*100</f>
        <v>62.08791208791218</v>
      </c>
    </row>
    <row r="35" spans="1:9" ht="12.75">
      <c r="A35" s="37" t="s">
        <v>23</v>
      </c>
      <c r="B35" s="18" t="s">
        <v>52</v>
      </c>
      <c r="C35" s="1">
        <v>105.5</v>
      </c>
      <c r="D35" s="1">
        <v>109.5</v>
      </c>
      <c r="E35" s="1">
        <v>22.9</v>
      </c>
      <c r="F35" s="1">
        <v>17.9</v>
      </c>
      <c r="G35" s="1">
        <f t="shared" si="5"/>
        <v>21.70616113744076</v>
      </c>
      <c r="H35" s="2">
        <f t="shared" si="6"/>
        <v>20.913242009132418</v>
      </c>
      <c r="I35" s="28">
        <f>E35/F35*100</f>
        <v>127.93296089385476</v>
      </c>
    </row>
    <row r="36" spans="1:9" ht="20.25" customHeight="1">
      <c r="A36" s="36" t="s">
        <v>38</v>
      </c>
      <c r="B36" s="17" t="s">
        <v>39</v>
      </c>
      <c r="C36" s="3">
        <v>1.1</v>
      </c>
      <c r="D36" s="3">
        <v>1.1</v>
      </c>
      <c r="E36" s="3"/>
      <c r="F36" s="3"/>
      <c r="G36" s="1">
        <f t="shared" si="5"/>
        <v>0</v>
      </c>
      <c r="H36" s="2">
        <f t="shared" si="6"/>
        <v>0</v>
      </c>
      <c r="I36" s="28"/>
    </row>
    <row r="37" spans="1:9" ht="12.75" hidden="1">
      <c r="A37" s="36" t="s">
        <v>56</v>
      </c>
      <c r="B37" s="17" t="s">
        <v>53</v>
      </c>
      <c r="C37" s="3"/>
      <c r="D37" s="3"/>
      <c r="E37" s="3"/>
      <c r="F37" s="3"/>
      <c r="G37" s="1" t="e">
        <f t="shared" si="5"/>
        <v>#DIV/0!</v>
      </c>
      <c r="H37" s="2" t="e">
        <f t="shared" si="6"/>
        <v>#DIV/0!</v>
      </c>
      <c r="I37" s="28"/>
    </row>
    <row r="38" spans="1:9" ht="12.75" hidden="1">
      <c r="A38" s="36" t="s">
        <v>86</v>
      </c>
      <c r="B38" s="17" t="s">
        <v>85</v>
      </c>
      <c r="C38" s="3"/>
      <c r="D38" s="3"/>
      <c r="E38" s="3"/>
      <c r="F38" s="3"/>
      <c r="G38" s="1" t="e">
        <f t="shared" si="5"/>
        <v>#DIV/0!</v>
      </c>
      <c r="H38" s="2" t="e">
        <f t="shared" si="6"/>
        <v>#DIV/0!</v>
      </c>
      <c r="I38" s="28"/>
    </row>
    <row r="39" spans="1:9" ht="12.75">
      <c r="A39" s="36" t="s">
        <v>55</v>
      </c>
      <c r="B39" s="17" t="s">
        <v>54</v>
      </c>
      <c r="C39" s="3">
        <v>958.1</v>
      </c>
      <c r="D39" s="3">
        <v>958.1</v>
      </c>
      <c r="E39" s="3"/>
      <c r="F39" s="3"/>
      <c r="G39" s="1">
        <f t="shared" si="5"/>
        <v>0</v>
      </c>
      <c r="H39" s="2">
        <f t="shared" si="6"/>
        <v>0</v>
      </c>
      <c r="I39" s="28"/>
    </row>
    <row r="40" spans="1:9" ht="12.75">
      <c r="A40" s="37" t="s">
        <v>43</v>
      </c>
      <c r="B40" s="18" t="s">
        <v>57</v>
      </c>
      <c r="C40" s="1">
        <v>3</v>
      </c>
      <c r="D40" s="1">
        <v>3</v>
      </c>
      <c r="E40" s="4"/>
      <c r="F40" s="4"/>
      <c r="G40" s="1">
        <f t="shared" si="5"/>
        <v>0</v>
      </c>
      <c r="H40" s="2">
        <f t="shared" si="6"/>
        <v>0</v>
      </c>
      <c r="I40" s="28"/>
    </row>
    <row r="41" spans="1:9" ht="16.5" customHeight="1">
      <c r="A41" s="36" t="s">
        <v>20</v>
      </c>
      <c r="B41" s="17" t="s">
        <v>40</v>
      </c>
      <c r="C41" s="3">
        <v>1356.4</v>
      </c>
      <c r="D41" s="3">
        <v>1356.4</v>
      </c>
      <c r="E41" s="3">
        <v>347.4</v>
      </c>
      <c r="F41" s="3">
        <v>282.4</v>
      </c>
      <c r="G41" s="1">
        <f t="shared" si="5"/>
        <v>25.61191388970805</v>
      </c>
      <c r="H41" s="2">
        <f t="shared" si="6"/>
        <v>25.61191388970805</v>
      </c>
      <c r="I41" s="28">
        <f aca="true" t="shared" si="7" ref="I41:I46">E41/F41*100</f>
        <v>123.01699716713881</v>
      </c>
    </row>
    <row r="42" spans="1:9" ht="12.75">
      <c r="A42" s="35" t="s">
        <v>15</v>
      </c>
      <c r="B42" s="10">
        <v>211.213</v>
      </c>
      <c r="C42" s="4">
        <v>898</v>
      </c>
      <c r="D42" s="4">
        <v>898</v>
      </c>
      <c r="E42" s="4">
        <v>327.6</v>
      </c>
      <c r="F42" s="4">
        <v>230.2</v>
      </c>
      <c r="G42" s="1">
        <f t="shared" si="5"/>
        <v>36.481069042316264</v>
      </c>
      <c r="H42" s="2">
        <f t="shared" si="6"/>
        <v>36.481069042316264</v>
      </c>
      <c r="I42" s="28">
        <f t="shared" si="7"/>
        <v>142.3110338835795</v>
      </c>
    </row>
    <row r="43" spans="1:9" ht="15.75" customHeight="1">
      <c r="A43" s="35" t="s">
        <v>22</v>
      </c>
      <c r="B43" s="10">
        <v>223</v>
      </c>
      <c r="C43" s="4">
        <v>53</v>
      </c>
      <c r="D43" s="4">
        <v>53</v>
      </c>
      <c r="E43" s="4">
        <v>13.2</v>
      </c>
      <c r="F43" s="4">
        <v>22.8</v>
      </c>
      <c r="G43" s="1">
        <f t="shared" si="5"/>
        <v>24.90566037735849</v>
      </c>
      <c r="H43" s="2">
        <f t="shared" si="6"/>
        <v>24.90566037735849</v>
      </c>
      <c r="I43" s="28">
        <f t="shared" si="7"/>
        <v>57.89473684210525</v>
      </c>
    </row>
    <row r="44" spans="1:9" ht="12.75">
      <c r="A44" s="35" t="s">
        <v>44</v>
      </c>
      <c r="B44" s="10"/>
      <c r="C44" s="4">
        <f>C41-C42-C43</f>
        <v>405.4000000000001</v>
      </c>
      <c r="D44" s="4">
        <f>D41-D42-D43</f>
        <v>405.4000000000001</v>
      </c>
      <c r="E44" s="4">
        <f>E41-E42-E43</f>
        <v>6.599999999999955</v>
      </c>
      <c r="F44" s="4">
        <f>F41-F42-F43</f>
        <v>29.399999999999988</v>
      </c>
      <c r="G44" s="1">
        <f t="shared" si="5"/>
        <v>1.6280217069560816</v>
      </c>
      <c r="H44" s="2">
        <f t="shared" si="6"/>
        <v>1.6280217069560816</v>
      </c>
      <c r="I44" s="28">
        <f t="shared" si="7"/>
        <v>22.44897959183659</v>
      </c>
    </row>
    <row r="45" spans="1:9" ht="12.75">
      <c r="A45" s="37" t="s">
        <v>59</v>
      </c>
      <c r="B45" s="27" t="s">
        <v>58</v>
      </c>
      <c r="C45" s="21">
        <v>10</v>
      </c>
      <c r="D45" s="21">
        <v>10</v>
      </c>
      <c r="E45" s="21"/>
      <c r="F45" s="21">
        <v>1.5</v>
      </c>
      <c r="G45" s="1">
        <f t="shared" si="5"/>
        <v>0</v>
      </c>
      <c r="H45" s="2">
        <f t="shared" si="6"/>
        <v>0</v>
      </c>
      <c r="I45" s="28">
        <f t="shared" si="7"/>
        <v>0</v>
      </c>
    </row>
    <row r="46" spans="1:9" ht="12.75">
      <c r="A46" s="37" t="s">
        <v>60</v>
      </c>
      <c r="B46" s="18" t="s">
        <v>61</v>
      </c>
      <c r="C46" s="1">
        <v>3.6</v>
      </c>
      <c r="D46" s="1">
        <v>3.6</v>
      </c>
      <c r="E46" s="21"/>
      <c r="F46" s="21">
        <v>2</v>
      </c>
      <c r="G46" s="1">
        <f t="shared" si="5"/>
        <v>0</v>
      </c>
      <c r="H46" s="2">
        <f t="shared" si="6"/>
        <v>0</v>
      </c>
      <c r="I46" s="28">
        <f t="shared" si="7"/>
        <v>0</v>
      </c>
    </row>
    <row r="47" spans="1:9" ht="15" customHeight="1">
      <c r="A47" s="37" t="s">
        <v>41</v>
      </c>
      <c r="B47" s="14">
        <v>1003</v>
      </c>
      <c r="C47" s="3">
        <f>C49+C48</f>
        <v>276.1</v>
      </c>
      <c r="D47" s="3">
        <f>D49+D48</f>
        <v>276.1</v>
      </c>
      <c r="E47" s="21">
        <f>E49</f>
        <v>0</v>
      </c>
      <c r="F47" s="21">
        <f>F49+F50</f>
        <v>0</v>
      </c>
      <c r="G47" s="1">
        <f t="shared" si="5"/>
        <v>0</v>
      </c>
      <c r="H47" s="2">
        <f t="shared" si="6"/>
        <v>0</v>
      </c>
      <c r="I47" s="28"/>
    </row>
    <row r="48" spans="1:9" ht="15.75" customHeight="1">
      <c r="A48" s="35" t="s">
        <v>78</v>
      </c>
      <c r="B48" s="19" t="s">
        <v>77</v>
      </c>
      <c r="C48" s="29">
        <v>161.7</v>
      </c>
      <c r="D48" s="29">
        <v>161.7</v>
      </c>
      <c r="E48" s="21"/>
      <c r="F48" s="21"/>
      <c r="G48" s="1">
        <f t="shared" si="5"/>
        <v>0</v>
      </c>
      <c r="H48" s="2">
        <f t="shared" si="6"/>
        <v>0</v>
      </c>
      <c r="I48" s="28"/>
    </row>
    <row r="49" spans="1:9" ht="14.25" customHeight="1">
      <c r="A49" s="35" t="s">
        <v>46</v>
      </c>
      <c r="B49" s="19" t="s">
        <v>62</v>
      </c>
      <c r="C49" s="24">
        <v>114.4</v>
      </c>
      <c r="D49" s="24">
        <v>114.4</v>
      </c>
      <c r="E49" s="3"/>
      <c r="F49" s="3"/>
      <c r="G49" s="1">
        <f t="shared" si="5"/>
        <v>0</v>
      </c>
      <c r="H49" s="2">
        <f t="shared" si="6"/>
        <v>0</v>
      </c>
      <c r="I49" s="28"/>
    </row>
    <row r="50" spans="1:9" ht="14.25" customHeight="1" hidden="1">
      <c r="A50" s="35" t="s">
        <v>42</v>
      </c>
      <c r="B50" s="19" t="s">
        <v>45</v>
      </c>
      <c r="C50" s="4"/>
      <c r="D50" s="4"/>
      <c r="E50" s="4"/>
      <c r="F50" s="4"/>
      <c r="G50" s="1" t="e">
        <f t="shared" si="5"/>
        <v>#DIV/0!</v>
      </c>
      <c r="H50" s="2" t="e">
        <f t="shared" si="6"/>
        <v>#DIV/0!</v>
      </c>
      <c r="I50" s="28"/>
    </row>
    <row r="51" spans="1:9" ht="21.75" customHeight="1" hidden="1">
      <c r="A51" s="35" t="s">
        <v>72</v>
      </c>
      <c r="B51" s="19"/>
      <c r="C51" s="4"/>
      <c r="D51" s="4"/>
      <c r="E51" s="4"/>
      <c r="F51" s="21"/>
      <c r="G51" s="1" t="e">
        <f t="shared" si="5"/>
        <v>#DIV/0!</v>
      </c>
      <c r="H51" s="2" t="e">
        <f t="shared" si="6"/>
        <v>#DIV/0!</v>
      </c>
      <c r="I51" s="28"/>
    </row>
    <row r="52" spans="1:9" ht="19.5" customHeight="1">
      <c r="A52" s="39" t="s">
        <v>17</v>
      </c>
      <c r="B52" s="16"/>
      <c r="C52" s="30">
        <f>C31+C35+C36+C37+C38+C39+C40+C41+C45+C46+C47</f>
        <v>3712</v>
      </c>
      <c r="D52" s="30">
        <f>D31+D35+D36+D37+D38+D39+D40+D41+D45+D46+D47</f>
        <v>3716</v>
      </c>
      <c r="E52" s="30">
        <f>E31+E35+E36+E37+E39+E40+E41+E45+E46+E47</f>
        <v>604.2</v>
      </c>
      <c r="F52" s="30">
        <f>F31+F35+F36+F37+F39+F40+F41+F45+F46+F47+F51</f>
        <v>502.79999999999995</v>
      </c>
      <c r="G52" s="1">
        <f t="shared" si="5"/>
        <v>16.276939655172416</v>
      </c>
      <c r="H52" s="2">
        <f t="shared" si="6"/>
        <v>16.25941872981701</v>
      </c>
      <c r="I52" s="28">
        <f>E52/F52*100</f>
        <v>120.16706443914083</v>
      </c>
    </row>
    <row r="53" spans="1:9" ht="27" customHeight="1">
      <c r="A53" s="37" t="s">
        <v>47</v>
      </c>
      <c r="B53" s="20"/>
      <c r="C53" s="7">
        <f>C29-C52</f>
        <v>0</v>
      </c>
      <c r="D53" s="7">
        <f>D29-D52</f>
        <v>-92</v>
      </c>
      <c r="E53" s="7">
        <f>E29-E52</f>
        <v>616.8999999999999</v>
      </c>
      <c r="F53" s="7">
        <f>F29-F52</f>
        <v>341.20000000000005</v>
      </c>
      <c r="G53" s="1"/>
      <c r="H53" s="8"/>
      <c r="I53" s="26"/>
    </row>
    <row r="54" spans="3:6" ht="9" customHeight="1">
      <c r="C54" s="48"/>
      <c r="D54" s="48"/>
      <c r="E54" s="48"/>
      <c r="F54" s="23"/>
    </row>
    <row r="55" spans="1:6" ht="12.75">
      <c r="A55" t="s">
        <v>50</v>
      </c>
      <c r="C55" s="48" t="s">
        <v>51</v>
      </c>
      <c r="D55" s="48"/>
      <c r="E55" s="48"/>
      <c r="F55" s="23"/>
    </row>
    <row r="56" spans="3:6" ht="4.5" customHeight="1" hidden="1">
      <c r="C56" s="48"/>
      <c r="D56" s="48"/>
      <c r="E56" s="48"/>
      <c r="F56" s="23"/>
    </row>
    <row r="57" spans="3:6" ht="2.25" customHeight="1" hidden="1">
      <c r="C57" s="23"/>
      <c r="D57" s="23"/>
      <c r="E57" s="23"/>
      <c r="F57" s="23"/>
    </row>
    <row r="58" ht="12.75">
      <c r="A58" s="25" t="s">
        <v>76</v>
      </c>
    </row>
  </sheetData>
  <mergeCells count="5">
    <mergeCell ref="A1:I1"/>
    <mergeCell ref="C54:E54"/>
    <mergeCell ref="C56:E56"/>
    <mergeCell ref="G2:H2"/>
    <mergeCell ref="C55:E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="150" zoomScaleNormal="150" workbookViewId="0" topLeftCell="A1">
      <selection activeCell="I14" sqref="I1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6.3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87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60">
      <c r="A3" s="31" t="s">
        <v>0</v>
      </c>
      <c r="B3" s="9" t="s">
        <v>25</v>
      </c>
      <c r="C3" s="10" t="s">
        <v>88</v>
      </c>
      <c r="D3" s="10" t="s">
        <v>89</v>
      </c>
      <c r="E3" s="10" t="s">
        <v>90</v>
      </c>
      <c r="F3" s="10" t="s">
        <v>91</v>
      </c>
      <c r="G3" s="10" t="s">
        <v>69</v>
      </c>
      <c r="H3" s="10" t="s">
        <v>49</v>
      </c>
      <c r="I3" s="10" t="s">
        <v>92</v>
      </c>
    </row>
    <row r="4" spans="1:9" ht="16.5" customHeight="1">
      <c r="A4" s="11" t="s">
        <v>1</v>
      </c>
      <c r="B4" s="12"/>
      <c r="C4" s="1">
        <f>C5+C15</f>
        <v>845.5</v>
      </c>
      <c r="D4" s="1">
        <f>D5+D15</f>
        <v>753.5</v>
      </c>
      <c r="E4" s="1">
        <f>E5+E15</f>
        <v>150.7</v>
      </c>
      <c r="F4" s="1">
        <f>F5+F15</f>
        <v>162.20000000000002</v>
      </c>
      <c r="G4" s="1">
        <f aca="true" t="shared" si="0" ref="G4:G52">E4/C4*100</f>
        <v>17.823772915434652</v>
      </c>
      <c r="H4" s="2">
        <f aca="true" t="shared" si="1" ref="H4:H52">E4/D4*100</f>
        <v>20</v>
      </c>
      <c r="I4" s="28">
        <f aca="true" t="shared" si="2" ref="I4:I52">E4/F4*100</f>
        <v>92.90998766954375</v>
      </c>
    </row>
    <row r="5" spans="1:9" ht="12.75">
      <c r="A5" s="32" t="s">
        <v>18</v>
      </c>
      <c r="B5" s="12"/>
      <c r="C5" s="1">
        <f>C6+C8+C10</f>
        <v>809.5</v>
      </c>
      <c r="D5" s="1">
        <f>D6+D8+D10</f>
        <v>717.5</v>
      </c>
      <c r="E5" s="1">
        <f>E6+E8+E10</f>
        <v>145.2</v>
      </c>
      <c r="F5" s="1">
        <f>F6+F8+F10</f>
        <v>155.8</v>
      </c>
      <c r="G5" s="1">
        <f t="shared" si="0"/>
        <v>17.93699814700432</v>
      </c>
      <c r="H5" s="2">
        <f t="shared" si="1"/>
        <v>20.23693379790941</v>
      </c>
      <c r="I5" s="28">
        <f t="shared" si="2"/>
        <v>93.196405648267</v>
      </c>
    </row>
    <row r="6" spans="1:9" ht="12.75">
      <c r="A6" s="33" t="s">
        <v>73</v>
      </c>
      <c r="B6" s="13" t="s">
        <v>26</v>
      </c>
      <c r="C6" s="3">
        <f>C7</f>
        <v>340</v>
      </c>
      <c r="D6" s="3">
        <f>D7</f>
        <v>248</v>
      </c>
      <c r="E6" s="3">
        <f>E7</f>
        <v>60</v>
      </c>
      <c r="F6" s="3">
        <f>F7</f>
        <v>46.9</v>
      </c>
      <c r="G6" s="1">
        <f t="shared" si="0"/>
        <v>17.647058823529413</v>
      </c>
      <c r="H6" s="2">
        <f t="shared" si="1"/>
        <v>24.193548387096776</v>
      </c>
      <c r="I6" s="28">
        <f t="shared" si="2"/>
        <v>127.93176972281451</v>
      </c>
    </row>
    <row r="7" spans="1:9" ht="12.75">
      <c r="A7" s="34" t="s">
        <v>2</v>
      </c>
      <c r="B7" s="9" t="s">
        <v>63</v>
      </c>
      <c r="C7" s="4">
        <v>340</v>
      </c>
      <c r="D7" s="4">
        <v>248</v>
      </c>
      <c r="E7" s="4">
        <v>60</v>
      </c>
      <c r="F7" s="4">
        <v>46.9</v>
      </c>
      <c r="G7" s="1">
        <f t="shared" si="0"/>
        <v>17.647058823529413</v>
      </c>
      <c r="H7" s="2">
        <f t="shared" si="1"/>
        <v>24.193548387096776</v>
      </c>
      <c r="I7" s="28">
        <f t="shared" si="2"/>
        <v>127.93176972281451</v>
      </c>
    </row>
    <row r="8" spans="1:9" ht="12.75">
      <c r="A8" s="33" t="s">
        <v>3</v>
      </c>
      <c r="B8" s="13" t="s">
        <v>27</v>
      </c>
      <c r="C8" s="3">
        <f>C9</f>
        <v>130</v>
      </c>
      <c r="D8" s="3">
        <f>D9</f>
        <v>130</v>
      </c>
      <c r="E8" s="3">
        <f>E9</f>
        <v>9.7</v>
      </c>
      <c r="F8" s="3">
        <f>F9</f>
        <v>103.9</v>
      </c>
      <c r="G8" s="1">
        <f t="shared" si="0"/>
        <v>7.461538461538461</v>
      </c>
      <c r="H8" s="2">
        <f t="shared" si="1"/>
        <v>7.461538461538461</v>
      </c>
      <c r="I8" s="28">
        <f t="shared" si="2"/>
        <v>9.335899903753608</v>
      </c>
    </row>
    <row r="9" spans="1:9" ht="14.25" customHeight="1">
      <c r="A9" s="35" t="s">
        <v>4</v>
      </c>
      <c r="B9" s="10" t="s">
        <v>64</v>
      </c>
      <c r="C9" s="4">
        <v>130</v>
      </c>
      <c r="D9" s="4">
        <v>130</v>
      </c>
      <c r="E9" s="4">
        <v>9.7</v>
      </c>
      <c r="F9" s="4">
        <v>103.9</v>
      </c>
      <c r="G9" s="1">
        <f t="shared" si="0"/>
        <v>7.461538461538461</v>
      </c>
      <c r="H9" s="2">
        <f t="shared" si="1"/>
        <v>7.461538461538461</v>
      </c>
      <c r="I9" s="28">
        <f t="shared" si="2"/>
        <v>9.335899903753608</v>
      </c>
    </row>
    <row r="10" spans="1:9" ht="15.75" customHeight="1">
      <c r="A10" s="36" t="s">
        <v>5</v>
      </c>
      <c r="B10" s="14" t="s">
        <v>28</v>
      </c>
      <c r="C10" s="3">
        <f>C11+C12</f>
        <v>339.5</v>
      </c>
      <c r="D10" s="3">
        <f>D11+D12</f>
        <v>339.5</v>
      </c>
      <c r="E10" s="3">
        <f>E11+E12</f>
        <v>75.5</v>
      </c>
      <c r="F10" s="3">
        <f>F11+F12</f>
        <v>5</v>
      </c>
      <c r="G10" s="1">
        <f t="shared" si="0"/>
        <v>22.23858615611193</v>
      </c>
      <c r="H10" s="2">
        <f t="shared" si="1"/>
        <v>22.23858615611193</v>
      </c>
      <c r="I10" s="28" t="s">
        <v>96</v>
      </c>
    </row>
    <row r="11" spans="1:9" ht="12.75" customHeight="1">
      <c r="A11" s="35" t="s">
        <v>6</v>
      </c>
      <c r="B11" s="10" t="s">
        <v>29</v>
      </c>
      <c r="C11" s="4">
        <v>41.5</v>
      </c>
      <c r="D11" s="4">
        <v>41.5</v>
      </c>
      <c r="E11" s="4">
        <v>0.7</v>
      </c>
      <c r="F11" s="4">
        <v>4.8</v>
      </c>
      <c r="G11" s="1">
        <f t="shared" si="0"/>
        <v>1.6867469879518073</v>
      </c>
      <c r="H11" s="2">
        <f t="shared" si="1"/>
        <v>1.6867469879518073</v>
      </c>
      <c r="I11" s="28">
        <f t="shared" si="2"/>
        <v>14.583333333333334</v>
      </c>
    </row>
    <row r="12" spans="1:9" ht="12.75" customHeight="1">
      <c r="A12" s="36" t="s">
        <v>21</v>
      </c>
      <c r="B12" s="14" t="s">
        <v>30</v>
      </c>
      <c r="C12" s="21">
        <f>C13+C14</f>
        <v>298</v>
      </c>
      <c r="D12" s="21">
        <f>D13+D14</f>
        <v>298</v>
      </c>
      <c r="E12" s="21">
        <f>E13+E14</f>
        <v>74.8</v>
      </c>
      <c r="F12" s="21">
        <f>F13+F14</f>
        <v>0.2</v>
      </c>
      <c r="G12" s="1">
        <f t="shared" si="0"/>
        <v>25.100671140939596</v>
      </c>
      <c r="H12" s="2">
        <f t="shared" si="1"/>
        <v>25.100671140939596</v>
      </c>
      <c r="I12" s="28" t="s">
        <v>97</v>
      </c>
    </row>
    <row r="13" spans="1:9" ht="16.5" customHeight="1">
      <c r="A13" s="35" t="s">
        <v>7</v>
      </c>
      <c r="B13" s="10" t="s">
        <v>31</v>
      </c>
      <c r="C13" s="4">
        <v>294.2</v>
      </c>
      <c r="D13" s="4">
        <v>294.2</v>
      </c>
      <c r="E13" s="4">
        <v>74.3</v>
      </c>
      <c r="F13" s="4">
        <v>0.2</v>
      </c>
      <c r="G13" s="1">
        <f t="shared" si="0"/>
        <v>25.254928619986405</v>
      </c>
      <c r="H13" s="2">
        <f t="shared" si="1"/>
        <v>25.254928619986405</v>
      </c>
      <c r="I13" s="28" t="s">
        <v>97</v>
      </c>
    </row>
    <row r="14" spans="1:9" ht="13.5" customHeight="1">
      <c r="A14" s="35" t="s">
        <v>8</v>
      </c>
      <c r="B14" s="10" t="s">
        <v>32</v>
      </c>
      <c r="C14" s="4">
        <v>3.8</v>
      </c>
      <c r="D14" s="4">
        <v>3.8</v>
      </c>
      <c r="E14" s="22">
        <v>0.5</v>
      </c>
      <c r="F14" s="22"/>
      <c r="G14" s="1">
        <f t="shared" si="0"/>
        <v>13.157894736842104</v>
      </c>
      <c r="H14" s="2">
        <f t="shared" si="1"/>
        <v>13.157894736842104</v>
      </c>
      <c r="I14" s="28"/>
    </row>
    <row r="15" spans="1:9" ht="12.75">
      <c r="A15" s="37" t="s">
        <v>19</v>
      </c>
      <c r="B15" s="15"/>
      <c r="C15" s="1">
        <f>C16+C18</f>
        <v>36</v>
      </c>
      <c r="D15" s="1">
        <f>D16+D18</f>
        <v>36</v>
      </c>
      <c r="E15" s="1">
        <f>E16+E18+E20</f>
        <v>5.5</v>
      </c>
      <c r="F15" s="1">
        <f>F17+F18+F20</f>
        <v>6.4</v>
      </c>
      <c r="G15" s="1">
        <f t="shared" si="0"/>
        <v>15.277777777777779</v>
      </c>
      <c r="H15" s="2">
        <f t="shared" si="1"/>
        <v>15.277777777777779</v>
      </c>
      <c r="I15" s="28">
        <f t="shared" si="2"/>
        <v>85.9375</v>
      </c>
    </row>
    <row r="16" spans="1:9" ht="42">
      <c r="A16" s="36" t="s">
        <v>9</v>
      </c>
      <c r="B16" s="14" t="s">
        <v>33</v>
      </c>
      <c r="C16" s="3">
        <f>C17</f>
        <v>21</v>
      </c>
      <c r="D16" s="3">
        <f>D17</f>
        <v>21</v>
      </c>
      <c r="E16" s="3">
        <f>E17</f>
        <v>2.8</v>
      </c>
      <c r="F16" s="3">
        <f>F17+F18</f>
        <v>6.4</v>
      </c>
      <c r="G16" s="1">
        <f t="shared" si="0"/>
        <v>13.333333333333334</v>
      </c>
      <c r="H16" s="2">
        <f t="shared" si="1"/>
        <v>13.333333333333334</v>
      </c>
      <c r="I16" s="28">
        <f t="shared" si="2"/>
        <v>43.74999999999999</v>
      </c>
    </row>
    <row r="17" spans="1:9" ht="45">
      <c r="A17" s="35" t="s">
        <v>66</v>
      </c>
      <c r="B17" s="10" t="s">
        <v>71</v>
      </c>
      <c r="C17" s="4">
        <v>21</v>
      </c>
      <c r="D17" s="4">
        <v>21</v>
      </c>
      <c r="E17" s="4">
        <v>2.8</v>
      </c>
      <c r="F17" s="4">
        <v>4.7</v>
      </c>
      <c r="G17" s="1">
        <f t="shared" si="0"/>
        <v>13.333333333333334</v>
      </c>
      <c r="H17" s="2">
        <f t="shared" si="1"/>
        <v>13.333333333333334</v>
      </c>
      <c r="I17" s="28">
        <f t="shared" si="2"/>
        <v>59.57446808510638</v>
      </c>
    </row>
    <row r="18" spans="1:9" ht="34.5" customHeight="1">
      <c r="A18" s="35" t="s">
        <v>67</v>
      </c>
      <c r="B18" s="10" t="s">
        <v>68</v>
      </c>
      <c r="C18" s="4">
        <v>15</v>
      </c>
      <c r="D18" s="4">
        <v>15</v>
      </c>
      <c r="E18" s="4">
        <v>1.7</v>
      </c>
      <c r="F18" s="4">
        <v>1.7</v>
      </c>
      <c r="G18" s="1">
        <f t="shared" si="0"/>
        <v>11.333333333333332</v>
      </c>
      <c r="H18" s="2">
        <f t="shared" si="1"/>
        <v>11.333333333333332</v>
      </c>
      <c r="I18" s="28">
        <f t="shared" si="2"/>
        <v>100</v>
      </c>
    </row>
    <row r="19" spans="1:9" ht="12.75" hidden="1">
      <c r="A19" s="35" t="s">
        <v>70</v>
      </c>
      <c r="B19" s="10"/>
      <c r="C19" s="4"/>
      <c r="D19" s="4"/>
      <c r="E19" s="4"/>
      <c r="F19" s="4"/>
      <c r="G19" s="1" t="e">
        <f t="shared" si="0"/>
        <v>#DIV/0!</v>
      </c>
      <c r="H19" s="2" t="e">
        <f t="shared" si="1"/>
        <v>#DIV/0!</v>
      </c>
      <c r="I19" s="28" t="e">
        <f t="shared" si="2"/>
        <v>#DIV/0!</v>
      </c>
    </row>
    <row r="20" spans="1:9" ht="24">
      <c r="A20" s="35" t="s">
        <v>83</v>
      </c>
      <c r="B20" s="10" t="s">
        <v>84</v>
      </c>
      <c r="C20" s="4"/>
      <c r="D20" s="4"/>
      <c r="E20" s="4">
        <v>1</v>
      </c>
      <c r="F20" s="4"/>
      <c r="G20" s="1"/>
      <c r="H20" s="2"/>
      <c r="I20" s="28"/>
    </row>
    <row r="21" spans="1:9" ht="15" customHeight="1">
      <c r="A21" s="36" t="s">
        <v>10</v>
      </c>
      <c r="B21" s="14" t="s">
        <v>34</v>
      </c>
      <c r="C21" s="3">
        <f>C22+C23+C24+C26+C27</f>
        <v>2823.5</v>
      </c>
      <c r="D21" s="3">
        <f>D22+D23+D24+D26+D27</f>
        <v>2827.5</v>
      </c>
      <c r="E21" s="3">
        <f>E22+E23+E24+E25+E26</f>
        <v>594.8000000000001</v>
      </c>
      <c r="F21" s="3">
        <f>F22+F23+F27</f>
        <v>440.3</v>
      </c>
      <c r="G21" s="1">
        <f t="shared" si="0"/>
        <v>21.06605277138304</v>
      </c>
      <c r="H21" s="2">
        <f t="shared" si="1"/>
        <v>21.036251105216625</v>
      </c>
      <c r="I21" s="28">
        <f t="shared" si="2"/>
        <v>135.0897115602998</v>
      </c>
    </row>
    <row r="22" spans="1:9" ht="23.25" customHeight="1">
      <c r="A22" s="35" t="s">
        <v>48</v>
      </c>
      <c r="B22" s="10" t="s">
        <v>35</v>
      </c>
      <c r="C22" s="4">
        <v>2187</v>
      </c>
      <c r="D22" s="4">
        <v>2187</v>
      </c>
      <c r="E22" s="4">
        <v>568.6</v>
      </c>
      <c r="F22" s="4">
        <v>419</v>
      </c>
      <c r="G22" s="1">
        <f t="shared" si="0"/>
        <v>25.999085505258346</v>
      </c>
      <c r="H22" s="2">
        <f t="shared" si="1"/>
        <v>25.999085505258346</v>
      </c>
      <c r="I22" s="28">
        <f t="shared" si="2"/>
        <v>135.70405727923628</v>
      </c>
    </row>
    <row r="23" spans="1:9" ht="25.5" customHeight="1">
      <c r="A23" s="35" t="s">
        <v>95</v>
      </c>
      <c r="B23" s="10" t="s">
        <v>65</v>
      </c>
      <c r="C23" s="4">
        <v>105.5</v>
      </c>
      <c r="D23" s="4">
        <v>109.5</v>
      </c>
      <c r="E23" s="4">
        <v>26.2</v>
      </c>
      <c r="F23" s="4">
        <v>21.3</v>
      </c>
      <c r="G23" s="1">
        <f t="shared" si="0"/>
        <v>24.834123222748815</v>
      </c>
      <c r="H23" s="2">
        <f t="shared" si="1"/>
        <v>23.926940639269407</v>
      </c>
      <c r="I23" s="28">
        <f t="shared" si="2"/>
        <v>123.00469483568075</v>
      </c>
    </row>
    <row r="24" spans="1:9" ht="25.5" customHeight="1">
      <c r="A24" s="35" t="s">
        <v>74</v>
      </c>
      <c r="B24" s="10" t="s">
        <v>75</v>
      </c>
      <c r="C24" s="4">
        <v>87.3</v>
      </c>
      <c r="D24" s="4">
        <v>87.3</v>
      </c>
      <c r="E24" s="4"/>
      <c r="F24" s="4"/>
      <c r="G24" s="1">
        <f t="shared" si="0"/>
        <v>0</v>
      </c>
      <c r="H24" s="2">
        <f t="shared" si="1"/>
        <v>0</v>
      </c>
      <c r="I24" s="28"/>
    </row>
    <row r="25" spans="1:9" ht="0.75" customHeight="1" hidden="1">
      <c r="A25" s="38" t="s">
        <v>79</v>
      </c>
      <c r="B25" s="10" t="s">
        <v>80</v>
      </c>
      <c r="C25" s="4"/>
      <c r="D25" s="4"/>
      <c r="E25" s="4"/>
      <c r="F25" s="4"/>
      <c r="G25" s="1" t="e">
        <f t="shared" si="0"/>
        <v>#DIV/0!</v>
      </c>
      <c r="H25" s="2" t="e">
        <f t="shared" si="1"/>
        <v>#DIV/0!</v>
      </c>
      <c r="I25" s="28" t="e">
        <f t="shared" si="2"/>
        <v>#DIV/0!</v>
      </c>
    </row>
    <row r="26" spans="1:9" ht="32.25" customHeight="1">
      <c r="A26" s="35" t="s">
        <v>81</v>
      </c>
      <c r="B26" s="10" t="s">
        <v>82</v>
      </c>
      <c r="C26" s="4">
        <v>443.6</v>
      </c>
      <c r="D26" s="4">
        <v>443.6</v>
      </c>
      <c r="E26" s="4"/>
      <c r="F26" s="4"/>
      <c r="G26" s="1">
        <f t="shared" si="0"/>
        <v>0</v>
      </c>
      <c r="H26" s="2">
        <f t="shared" si="1"/>
        <v>0</v>
      </c>
      <c r="I26" s="28"/>
    </row>
    <row r="27" spans="1:9" ht="21" customHeight="1">
      <c r="A27" s="40" t="s">
        <v>93</v>
      </c>
      <c r="B27" s="41" t="s">
        <v>94</v>
      </c>
      <c r="C27" s="4">
        <v>0.1</v>
      </c>
      <c r="D27" s="4">
        <v>0.1</v>
      </c>
      <c r="E27" s="4"/>
      <c r="F27" s="4"/>
      <c r="G27" s="1">
        <f t="shared" si="0"/>
        <v>0</v>
      </c>
      <c r="H27" s="2">
        <f t="shared" si="1"/>
        <v>0</v>
      </c>
      <c r="I27" s="28"/>
    </row>
    <row r="28" spans="1:9" ht="24.75" customHeight="1">
      <c r="A28" s="36" t="s">
        <v>11</v>
      </c>
      <c r="B28" s="14" t="s">
        <v>36</v>
      </c>
      <c r="C28" s="3">
        <v>43</v>
      </c>
      <c r="D28" s="3">
        <v>43</v>
      </c>
      <c r="E28" s="3"/>
      <c r="F28" s="3"/>
      <c r="G28" s="1">
        <f t="shared" si="0"/>
        <v>0</v>
      </c>
      <c r="H28" s="2">
        <f t="shared" si="1"/>
        <v>0</v>
      </c>
      <c r="I28" s="28"/>
    </row>
    <row r="29" spans="1:9" ht="17.25" customHeight="1">
      <c r="A29" s="39" t="s">
        <v>12</v>
      </c>
      <c r="B29" s="16"/>
      <c r="C29" s="5">
        <f>C4+C21+C28</f>
        <v>3712</v>
      </c>
      <c r="D29" s="5">
        <f>D4+D21+D28</f>
        <v>3624</v>
      </c>
      <c r="E29" s="5">
        <f>E4+E21+E28</f>
        <v>745.5</v>
      </c>
      <c r="F29" s="5">
        <f>F4+F21+F28</f>
        <v>602.5</v>
      </c>
      <c r="G29" s="1">
        <f t="shared" si="0"/>
        <v>20.083512931034484</v>
      </c>
      <c r="H29" s="2">
        <f t="shared" si="1"/>
        <v>20.571192052980134</v>
      </c>
      <c r="I29" s="28">
        <f t="shared" si="2"/>
        <v>123.7344398340249</v>
      </c>
    </row>
    <row r="30" spans="1:9" ht="13.5" customHeight="1">
      <c r="A30" s="20" t="s">
        <v>13</v>
      </c>
      <c r="B30" s="15"/>
      <c r="C30" s="6"/>
      <c r="D30" s="6"/>
      <c r="E30" s="6"/>
      <c r="F30" s="6"/>
      <c r="G30" s="1"/>
      <c r="H30" s="2"/>
      <c r="I30" s="28"/>
    </row>
    <row r="31" spans="1:9" ht="12.75">
      <c r="A31" s="36" t="s">
        <v>14</v>
      </c>
      <c r="B31" s="17" t="s">
        <v>37</v>
      </c>
      <c r="C31" s="3">
        <v>998.2</v>
      </c>
      <c r="D31" s="3">
        <v>998.2</v>
      </c>
      <c r="E31" s="3">
        <v>161.9</v>
      </c>
      <c r="F31" s="3">
        <v>134.1</v>
      </c>
      <c r="G31" s="1">
        <f t="shared" si="0"/>
        <v>16.21919455019034</v>
      </c>
      <c r="H31" s="2">
        <f t="shared" si="1"/>
        <v>16.21919455019034</v>
      </c>
      <c r="I31" s="28">
        <f t="shared" si="2"/>
        <v>120.73079791200598</v>
      </c>
    </row>
    <row r="32" spans="1:9" ht="12.75">
      <c r="A32" s="35" t="s">
        <v>15</v>
      </c>
      <c r="B32" s="10">
        <v>211.213</v>
      </c>
      <c r="C32" s="4">
        <v>852</v>
      </c>
      <c r="D32" s="4">
        <v>852</v>
      </c>
      <c r="E32" s="4">
        <v>145.2</v>
      </c>
      <c r="F32" s="4">
        <v>120.8</v>
      </c>
      <c r="G32" s="1">
        <f t="shared" si="0"/>
        <v>17.04225352112676</v>
      </c>
      <c r="H32" s="2">
        <f t="shared" si="1"/>
        <v>17.04225352112676</v>
      </c>
      <c r="I32" s="28">
        <f t="shared" si="2"/>
        <v>120.19867549668875</v>
      </c>
    </row>
    <row r="33" spans="1:9" ht="12.75">
      <c r="A33" s="35" t="s">
        <v>22</v>
      </c>
      <c r="B33" s="10">
        <v>223</v>
      </c>
      <c r="C33" s="4">
        <v>30</v>
      </c>
      <c r="D33" s="4">
        <v>30</v>
      </c>
      <c r="E33" s="4">
        <v>9.4</v>
      </c>
      <c r="F33" s="4">
        <v>2.8</v>
      </c>
      <c r="G33" s="1">
        <f t="shared" si="0"/>
        <v>31.333333333333336</v>
      </c>
      <c r="H33" s="2">
        <f t="shared" si="1"/>
        <v>31.333333333333336</v>
      </c>
      <c r="I33" s="28">
        <f t="shared" si="2"/>
        <v>335.7142857142858</v>
      </c>
    </row>
    <row r="34" spans="1:9" ht="12.75">
      <c r="A34" s="35" t="s">
        <v>16</v>
      </c>
      <c r="B34" s="10"/>
      <c r="C34" s="4">
        <f>C31-C32-C33</f>
        <v>116.20000000000005</v>
      </c>
      <c r="D34" s="4">
        <f>D31-D32-D33</f>
        <v>116.20000000000005</v>
      </c>
      <c r="E34" s="4">
        <f>E31-E32-E33</f>
        <v>7.300000000000017</v>
      </c>
      <c r="F34" s="4">
        <f>F31-F32-F33</f>
        <v>10.499999999999996</v>
      </c>
      <c r="G34" s="1">
        <f t="shared" si="0"/>
        <v>6.282271944922559</v>
      </c>
      <c r="H34" s="2">
        <f t="shared" si="1"/>
        <v>6.282271944922559</v>
      </c>
      <c r="I34" s="28">
        <f t="shared" si="2"/>
        <v>69.5238095238097</v>
      </c>
    </row>
    <row r="35" spans="1:9" ht="12.75">
      <c r="A35" s="37" t="s">
        <v>23</v>
      </c>
      <c r="B35" s="18" t="s">
        <v>52</v>
      </c>
      <c r="C35" s="1">
        <v>105.5</v>
      </c>
      <c r="D35" s="1">
        <v>109.5</v>
      </c>
      <c r="E35" s="1">
        <v>13.8</v>
      </c>
      <c r="F35" s="1">
        <v>12.5</v>
      </c>
      <c r="G35" s="1">
        <f t="shared" si="0"/>
        <v>13.080568720379148</v>
      </c>
      <c r="H35" s="2">
        <f t="shared" si="1"/>
        <v>12.602739726027398</v>
      </c>
      <c r="I35" s="28">
        <f t="shared" si="2"/>
        <v>110.4</v>
      </c>
    </row>
    <row r="36" spans="1:9" ht="20.25" customHeight="1">
      <c r="A36" s="36" t="s">
        <v>38</v>
      </c>
      <c r="B36" s="17" t="s">
        <v>39</v>
      </c>
      <c r="C36" s="3">
        <v>1.1</v>
      </c>
      <c r="D36" s="3">
        <v>1.1</v>
      </c>
      <c r="E36" s="3"/>
      <c r="F36" s="3"/>
      <c r="G36" s="1">
        <f t="shared" si="0"/>
        <v>0</v>
      </c>
      <c r="H36" s="2">
        <f t="shared" si="1"/>
        <v>0</v>
      </c>
      <c r="I36" s="28"/>
    </row>
    <row r="37" spans="1:9" ht="12.75" hidden="1">
      <c r="A37" s="36" t="s">
        <v>56</v>
      </c>
      <c r="B37" s="17" t="s">
        <v>53</v>
      </c>
      <c r="C37" s="3"/>
      <c r="D37" s="3"/>
      <c r="E37" s="3"/>
      <c r="F37" s="3"/>
      <c r="G37" s="1" t="e">
        <f t="shared" si="0"/>
        <v>#DIV/0!</v>
      </c>
      <c r="H37" s="2" t="e">
        <f t="shared" si="1"/>
        <v>#DIV/0!</v>
      </c>
      <c r="I37" s="28"/>
    </row>
    <row r="38" spans="1:9" ht="12.75" hidden="1">
      <c r="A38" s="36" t="s">
        <v>86</v>
      </c>
      <c r="B38" s="17" t="s">
        <v>85</v>
      </c>
      <c r="C38" s="3"/>
      <c r="D38" s="3"/>
      <c r="E38" s="3"/>
      <c r="F38" s="3"/>
      <c r="G38" s="1" t="e">
        <f t="shared" si="0"/>
        <v>#DIV/0!</v>
      </c>
      <c r="H38" s="2" t="e">
        <f t="shared" si="1"/>
        <v>#DIV/0!</v>
      </c>
      <c r="I38" s="28"/>
    </row>
    <row r="39" spans="1:9" ht="12.75">
      <c r="A39" s="36" t="s">
        <v>55</v>
      </c>
      <c r="B39" s="17" t="s">
        <v>54</v>
      </c>
      <c r="C39" s="3">
        <v>958.1</v>
      </c>
      <c r="D39" s="3">
        <v>958.1</v>
      </c>
      <c r="E39" s="3"/>
      <c r="F39" s="3"/>
      <c r="G39" s="1">
        <f t="shared" si="0"/>
        <v>0</v>
      </c>
      <c r="H39" s="2">
        <f t="shared" si="1"/>
        <v>0</v>
      </c>
      <c r="I39" s="28"/>
    </row>
    <row r="40" spans="1:9" ht="12.75">
      <c r="A40" s="37" t="s">
        <v>43</v>
      </c>
      <c r="B40" s="18" t="s">
        <v>57</v>
      </c>
      <c r="C40" s="1">
        <v>3</v>
      </c>
      <c r="D40" s="1">
        <v>3</v>
      </c>
      <c r="E40" s="4"/>
      <c r="F40" s="4"/>
      <c r="G40" s="1">
        <f t="shared" si="0"/>
        <v>0</v>
      </c>
      <c r="H40" s="2">
        <f t="shared" si="1"/>
        <v>0</v>
      </c>
      <c r="I40" s="28"/>
    </row>
    <row r="41" spans="1:9" ht="16.5" customHeight="1">
      <c r="A41" s="36" t="s">
        <v>20</v>
      </c>
      <c r="B41" s="17" t="s">
        <v>40</v>
      </c>
      <c r="C41" s="3">
        <v>1356.4</v>
      </c>
      <c r="D41" s="3">
        <v>1356.4</v>
      </c>
      <c r="E41" s="3">
        <v>244.7</v>
      </c>
      <c r="F41" s="3">
        <v>194.2</v>
      </c>
      <c r="G41" s="1">
        <f t="shared" si="0"/>
        <v>18.040401061633734</v>
      </c>
      <c r="H41" s="2">
        <f t="shared" si="1"/>
        <v>18.040401061633734</v>
      </c>
      <c r="I41" s="28">
        <f t="shared" si="2"/>
        <v>126.00411946446961</v>
      </c>
    </row>
    <row r="42" spans="1:9" ht="12.75">
      <c r="A42" s="35" t="s">
        <v>15</v>
      </c>
      <c r="B42" s="10">
        <v>211.213</v>
      </c>
      <c r="C42" s="4">
        <v>898</v>
      </c>
      <c r="D42" s="4">
        <v>898</v>
      </c>
      <c r="E42" s="4">
        <v>231.5</v>
      </c>
      <c r="F42" s="4">
        <v>159.9</v>
      </c>
      <c r="G42" s="1">
        <f t="shared" si="0"/>
        <v>25.77951002227171</v>
      </c>
      <c r="H42" s="2">
        <f t="shared" si="1"/>
        <v>25.77951002227171</v>
      </c>
      <c r="I42" s="28">
        <f t="shared" si="2"/>
        <v>144.77798624140087</v>
      </c>
    </row>
    <row r="43" spans="1:9" ht="15.75" customHeight="1">
      <c r="A43" s="35" t="s">
        <v>22</v>
      </c>
      <c r="B43" s="10">
        <v>223</v>
      </c>
      <c r="C43" s="4">
        <v>53</v>
      </c>
      <c r="D43" s="4">
        <v>53</v>
      </c>
      <c r="E43" s="4">
        <v>7.7</v>
      </c>
      <c r="F43" s="4">
        <v>7.7</v>
      </c>
      <c r="G43" s="1">
        <f t="shared" si="0"/>
        <v>14.528301886792452</v>
      </c>
      <c r="H43" s="2">
        <f t="shared" si="1"/>
        <v>14.528301886792452</v>
      </c>
      <c r="I43" s="28">
        <f t="shared" si="2"/>
        <v>100</v>
      </c>
    </row>
    <row r="44" spans="1:9" ht="12.75">
      <c r="A44" s="35" t="s">
        <v>44</v>
      </c>
      <c r="B44" s="10"/>
      <c r="C44" s="4">
        <f>C41-C42-C43</f>
        <v>405.4000000000001</v>
      </c>
      <c r="D44" s="4">
        <f>D41-D42-D43</f>
        <v>405.4000000000001</v>
      </c>
      <c r="E44" s="4">
        <f>E41-E42-E43</f>
        <v>5.4999999999999885</v>
      </c>
      <c r="F44" s="4">
        <v>26.6</v>
      </c>
      <c r="G44" s="1">
        <f t="shared" si="0"/>
        <v>1.3566847557967407</v>
      </c>
      <c r="H44" s="2">
        <f t="shared" si="1"/>
        <v>1.3566847557967407</v>
      </c>
      <c r="I44" s="28">
        <f t="shared" si="2"/>
        <v>20.676691729323263</v>
      </c>
    </row>
    <row r="45" spans="1:9" ht="12.75">
      <c r="A45" s="37" t="s">
        <v>59</v>
      </c>
      <c r="B45" s="27" t="s">
        <v>58</v>
      </c>
      <c r="C45" s="21">
        <v>10</v>
      </c>
      <c r="D45" s="21">
        <v>10</v>
      </c>
      <c r="E45" s="21"/>
      <c r="F45" s="21">
        <v>1.5</v>
      </c>
      <c r="G45" s="1">
        <f t="shared" si="0"/>
        <v>0</v>
      </c>
      <c r="H45" s="2">
        <f t="shared" si="1"/>
        <v>0</v>
      </c>
      <c r="I45" s="28">
        <f t="shared" si="2"/>
        <v>0</v>
      </c>
    </row>
    <row r="46" spans="1:9" ht="12.75">
      <c r="A46" s="37" t="s">
        <v>60</v>
      </c>
      <c r="B46" s="18" t="s">
        <v>61</v>
      </c>
      <c r="C46" s="1">
        <v>3.6</v>
      </c>
      <c r="D46" s="1">
        <v>3.6</v>
      </c>
      <c r="E46" s="21"/>
      <c r="F46" s="21">
        <v>2</v>
      </c>
      <c r="G46" s="1">
        <f t="shared" si="0"/>
        <v>0</v>
      </c>
      <c r="H46" s="2">
        <f t="shared" si="1"/>
        <v>0</v>
      </c>
      <c r="I46" s="28">
        <f t="shared" si="2"/>
        <v>0</v>
      </c>
    </row>
    <row r="47" spans="1:9" ht="15" customHeight="1">
      <c r="A47" s="37" t="s">
        <v>41</v>
      </c>
      <c r="B47" s="14">
        <v>1003</v>
      </c>
      <c r="C47" s="3">
        <f>C49+C48</f>
        <v>276.1</v>
      </c>
      <c r="D47" s="3">
        <f>D49+D48</f>
        <v>276.1</v>
      </c>
      <c r="E47" s="21">
        <f>E49</f>
        <v>0</v>
      </c>
      <c r="F47" s="21">
        <f>F49+F50</f>
        <v>0</v>
      </c>
      <c r="G47" s="1">
        <f t="shared" si="0"/>
        <v>0</v>
      </c>
      <c r="H47" s="2">
        <f t="shared" si="1"/>
        <v>0</v>
      </c>
      <c r="I47" s="28"/>
    </row>
    <row r="48" spans="1:9" ht="15.75" customHeight="1">
      <c r="A48" s="35" t="s">
        <v>78</v>
      </c>
      <c r="B48" s="19" t="s">
        <v>77</v>
      </c>
      <c r="C48" s="29">
        <v>161.7</v>
      </c>
      <c r="D48" s="29">
        <v>161.7</v>
      </c>
      <c r="E48" s="21"/>
      <c r="F48" s="21"/>
      <c r="G48" s="1">
        <f t="shared" si="0"/>
        <v>0</v>
      </c>
      <c r="H48" s="2">
        <f t="shared" si="1"/>
        <v>0</v>
      </c>
      <c r="I48" s="28"/>
    </row>
    <row r="49" spans="1:9" ht="14.25" customHeight="1">
      <c r="A49" s="35" t="s">
        <v>46</v>
      </c>
      <c r="B49" s="19" t="s">
        <v>62</v>
      </c>
      <c r="C49" s="24">
        <v>114.4</v>
      </c>
      <c r="D49" s="24">
        <v>114.4</v>
      </c>
      <c r="E49" s="3"/>
      <c r="F49" s="3"/>
      <c r="G49" s="1">
        <f t="shared" si="0"/>
        <v>0</v>
      </c>
      <c r="H49" s="2">
        <f t="shared" si="1"/>
        <v>0</v>
      </c>
      <c r="I49" s="28"/>
    </row>
    <row r="50" spans="1:9" ht="14.25" customHeight="1" hidden="1">
      <c r="A50" s="35" t="s">
        <v>42</v>
      </c>
      <c r="B50" s="19" t="s">
        <v>45</v>
      </c>
      <c r="C50" s="4"/>
      <c r="D50" s="4"/>
      <c r="E50" s="4"/>
      <c r="F50" s="4"/>
      <c r="G50" s="1" t="e">
        <f t="shared" si="0"/>
        <v>#DIV/0!</v>
      </c>
      <c r="H50" s="2" t="e">
        <f t="shared" si="1"/>
        <v>#DIV/0!</v>
      </c>
      <c r="I50" s="28"/>
    </row>
    <row r="51" spans="1:9" ht="21.75" customHeight="1" hidden="1">
      <c r="A51" s="35" t="s">
        <v>72</v>
      </c>
      <c r="B51" s="19"/>
      <c r="C51" s="4"/>
      <c r="D51" s="4"/>
      <c r="E51" s="4"/>
      <c r="F51" s="21"/>
      <c r="G51" s="1" t="e">
        <f t="shared" si="0"/>
        <v>#DIV/0!</v>
      </c>
      <c r="H51" s="2" t="e">
        <f t="shared" si="1"/>
        <v>#DIV/0!</v>
      </c>
      <c r="I51" s="28"/>
    </row>
    <row r="52" spans="1:9" ht="19.5" customHeight="1">
      <c r="A52" s="39" t="s">
        <v>17</v>
      </c>
      <c r="B52" s="16"/>
      <c r="C52" s="30">
        <f>C31+C35+C36+C37+C38+C39+C40+C41+C45+C46+C47</f>
        <v>3712</v>
      </c>
      <c r="D52" s="30">
        <f>D31+D35+D36+D37+D38+D39+D40+D41+D45+D46+D47</f>
        <v>3716</v>
      </c>
      <c r="E52" s="30">
        <f>E31+E35+E36+E37+E39+E40+E41+E45+E46+E47</f>
        <v>420.4</v>
      </c>
      <c r="F52" s="30">
        <f>F31+F35+F36+F37+F39+F40+F41+F45+F46+F47+F51</f>
        <v>344.29999999999995</v>
      </c>
      <c r="G52" s="1">
        <f t="shared" si="0"/>
        <v>11.325431034482758</v>
      </c>
      <c r="H52" s="2">
        <f t="shared" si="1"/>
        <v>11.31324004305705</v>
      </c>
      <c r="I52" s="28">
        <f t="shared" si="2"/>
        <v>122.10281731048505</v>
      </c>
    </row>
    <row r="53" spans="1:9" ht="27" customHeight="1">
      <c r="A53" s="37" t="s">
        <v>47</v>
      </c>
      <c r="B53" s="20"/>
      <c r="C53" s="7">
        <f>C29-C52</f>
        <v>0</v>
      </c>
      <c r="D53" s="7">
        <f>D29-D52</f>
        <v>-92</v>
      </c>
      <c r="E53" s="7">
        <f>E29-E52</f>
        <v>325.1</v>
      </c>
      <c r="F53" s="7">
        <f>F29-F52</f>
        <v>258.20000000000005</v>
      </c>
      <c r="G53" s="1"/>
      <c r="H53" s="8"/>
      <c r="I53" s="26"/>
    </row>
    <row r="54" spans="3:6" ht="9" customHeight="1">
      <c r="C54" s="48"/>
      <c r="D54" s="48"/>
      <c r="E54" s="48"/>
      <c r="F54" s="23"/>
    </row>
    <row r="55" spans="1:6" ht="12.75">
      <c r="A55" t="s">
        <v>50</v>
      </c>
      <c r="C55" s="48" t="s">
        <v>51</v>
      </c>
      <c r="D55" s="48"/>
      <c r="E55" s="48"/>
      <c r="F55" s="23"/>
    </row>
    <row r="56" spans="3:6" ht="4.5" customHeight="1" hidden="1">
      <c r="C56" s="48"/>
      <c r="D56" s="48"/>
      <c r="E56" s="48"/>
      <c r="F56" s="23"/>
    </row>
    <row r="57" spans="3:6" ht="2.25" customHeight="1" hidden="1">
      <c r="C57" s="23"/>
      <c r="D57" s="23"/>
      <c r="E57" s="23"/>
      <c r="F57" s="23"/>
    </row>
    <row r="58" ht="12.75">
      <c r="A58" s="25" t="s">
        <v>76</v>
      </c>
    </row>
  </sheetData>
  <mergeCells count="5">
    <mergeCell ref="A1:I1"/>
    <mergeCell ref="C54:E54"/>
    <mergeCell ref="C56:E56"/>
    <mergeCell ref="G2:H2"/>
    <mergeCell ref="C55:E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2009-11-10T12:41:44Z</cp:lastPrinted>
  <dcterms:created xsi:type="dcterms:W3CDTF">2006-03-13T07:15:44Z</dcterms:created>
  <dcterms:modified xsi:type="dcterms:W3CDTF">2010-05-07T07:42:12Z</dcterms:modified>
  <cp:category/>
  <cp:version/>
  <cp:contentType/>
  <cp:contentStatus/>
</cp:coreProperties>
</file>