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екабрь 2009" sheetId="1" r:id="rId1"/>
    <sheet name="октябрь" sheetId="2" r:id="rId2"/>
    <sheet name="сентябрь" sheetId="3" r:id="rId3"/>
    <sheet name="август" sheetId="4" r:id="rId4"/>
    <sheet name="июль" sheetId="5" r:id="rId5"/>
    <sheet name="июнь" sheetId="6" r:id="rId6"/>
    <sheet name="апрель" sheetId="7" r:id="rId7"/>
    <sheet name="март 2009" sheetId="8" r:id="rId8"/>
  </sheets>
  <definedNames/>
  <calcPr fullCalcOnLoad="1"/>
</workbook>
</file>

<file path=xl/sharedStrings.xml><?xml version="1.0" encoding="utf-8"?>
<sst xmlns="http://schemas.openxmlformats.org/spreadsheetml/2006/main" count="841" uniqueCount="131">
  <si>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</si>
  <si>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</si>
  <si>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</si>
  <si>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</si>
  <si>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</si>
  <si>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</si>
  <si>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</si>
  <si>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</si>
  <si>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</si>
  <si>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</si>
  <si>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</si>
  <si>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</si>
  <si>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</si>
  <si>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</si>
  <si>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</si>
  <si>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</si>
  <si>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</si>
  <si>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</si>
  <si>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</si>
  <si>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</si>
  <si>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</si>
  <si>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</si>
  <si>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</si>
  <si>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</si>
  <si>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</si>
  <si>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</si>
  <si>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</si>
  <si>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</si>
  <si>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</si>
  <si>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</si>
  <si>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</si>
  <si>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</si>
  <si>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</si>
  <si>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</si>
  <si>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</si>
  <si>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</si>
  <si>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</si>
  <si>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</si>
  <si>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</si>
  <si>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</si>
  <si>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</si>
  <si>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</si>
  <si>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</si>
  <si>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</si>
  <si>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</si>
  <si>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</si>
  <si>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</si>
  <si>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</si>
  <si>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</si>
  <si>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</si>
  <si>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</si>
  <si>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</si>
  <si>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</si>
  <si>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</si>
  <si>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</si>
  <si>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</si>
  <si>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</si>
  <si>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</si>
  <si>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</si>
  <si>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</si>
  <si>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</si>
  <si>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</si>
  <si>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</si>
  <si>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</si>
  <si>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1003 1040200 501 262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</si>
  <si>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</si>
  <si>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</si>
  <si>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</si>
  <si>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</si>
  <si>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</si>
  <si>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</si>
  <si>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</si>
  <si>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</si>
  <si>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</si>
  <si>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</si>
  <si>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</si>
  <si>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993 202 04012 10 0000 151</t>
  </si>
  <si>
    <t>Субвенции пос.на осущ.полномочий по первичному воинскому учету</t>
  </si>
  <si>
    <t>Исп. Кириллова Л.В.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</si>
  <si>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</si>
  <si>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</si>
  <si>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</si>
  <si>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</si>
  <si>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1003 1001100 099 262</t>
  </si>
  <si>
    <t>Возмещение сумм израсходованных незаконно и не по целевому назначению</t>
  </si>
  <si>
    <t>993 116 32050 10 0000 120</t>
  </si>
  <si>
    <r>
      <t xml:space="preserve">  </t>
    </r>
    <r>
      <rPr>
        <sz val="6"/>
        <rFont val="Arial Cyr"/>
        <family val="2"/>
      </rPr>
      <t xml:space="preserve">Пособия по социальной помощи населению </t>
    </r>
  </si>
  <si>
    <t>Госпошлина</t>
  </si>
  <si>
    <t>993 108 04020 01 1000 110</t>
  </si>
  <si>
    <t>0107</t>
  </si>
  <si>
    <t>Проведение выборов</t>
  </si>
  <si>
    <t>АНАЛИЗ ИСПОЛНЕНИЯ БЮДЖЕТА   АСАНОВСКОГО  ПОСЕЛЕНИЯ НА 01.04.2009 г.</t>
  </si>
  <si>
    <t xml:space="preserve">Утверж. план на 2009 г </t>
  </si>
  <si>
    <t>Уточ.     план на 2009 г</t>
  </si>
  <si>
    <t>Исполнено на 01.04.09</t>
  </si>
  <si>
    <t>Исполнено на 01.04.08</t>
  </si>
  <si>
    <t xml:space="preserve">  Субвенции бюджетам поселений на выполнение передаваемых полномочий</t>
  </si>
  <si>
    <t>993 202 03024 10 0000 151</t>
  </si>
  <si>
    <t xml:space="preserve">% исп. 2009 к 2008 г. </t>
  </si>
  <si>
    <t>св.18р</t>
  </si>
  <si>
    <t>св.9р</t>
  </si>
  <si>
    <t>АНАЛИЗ ИСПОЛНЕНИЯ БЮДЖЕТА   АСАНОВСКОГО  ПОСЕЛЕНИЯ НА 01.05.2009 г.</t>
  </si>
  <si>
    <t>Исполнено на 01.05.09</t>
  </si>
  <si>
    <t>Исполнено на 01.05.08</t>
  </si>
  <si>
    <t>св15р</t>
  </si>
  <si>
    <t>АНАЛИЗ ИСПОЛНЕНИЯ БЮДЖЕТА   АСАНОВСКОГО  ПОСЕЛЕНИЯ НА 01.07.2009 г.</t>
  </si>
  <si>
    <t>Исполнено на 01.07.09</t>
  </si>
  <si>
    <t>Исполнено на 01.07.08</t>
  </si>
  <si>
    <t>Прочие межбюджетные трансферты, передаваемые бюджетам поселений</t>
  </si>
  <si>
    <t>993 202 04999 10 0000 151</t>
  </si>
  <si>
    <t>АНАЛИЗ ИСПОЛНЕНИЯ БЮДЖЕТА   АСАНОВСКОГО  ПОСЕЛЕНИЯ НА 01.08.2009 г.</t>
  </si>
  <si>
    <t>Исполнено на 01.08.09</t>
  </si>
  <si>
    <t>Исполнено на 01.08.08</t>
  </si>
  <si>
    <t>АНАЛИЗ ИСПОЛНЕНИЯ БЮДЖЕТА   АСАНОВСКОГО  ПОСЕЛЕНИЯ НА 01.09.2009 г.</t>
  </si>
  <si>
    <t>Исполнено на 01.09.09</t>
  </si>
  <si>
    <t>Исполнено на 01.09.08</t>
  </si>
  <si>
    <t>1003 5221103 068 262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</si>
  <si>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</si>
  <si>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</si>
  <si>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>000106 06000 00 0000 000</t>
  </si>
  <si>
    <t>000 110 0000 00 0000 000</t>
  </si>
  <si>
    <t>АНАЛИЗ ИСПОЛНЕНИЯ БЮДЖЕТА   АСАНОВСКОГО  ПОСЕЛЕНИЯ НА 01.10.2009 г.</t>
  </si>
  <si>
    <t>Исполнено на 01.10.09</t>
  </si>
  <si>
    <t>Исполнено на 01.10.08</t>
  </si>
  <si>
    <t>АНАЛИЗ ИСПОЛНЕНИЯ БЮДЖЕТА   АСАНОВСКОГО  ПОСЕЛЕНИЯ НА 01.11.2009 г.</t>
  </si>
  <si>
    <t>Исполнено на 01.11.08</t>
  </si>
  <si>
    <t>Исполнено на 01.11.09</t>
  </si>
  <si>
    <t>АНАЛИЗ ИСПОЛНЕНИЯ БЮДЖЕТА   АСАНОВСКОГО  ПОСЕЛЕНИЯ НА 01.01.2010 г.</t>
  </si>
  <si>
    <t>Исполнено на 01.01.10</t>
  </si>
  <si>
    <t>Исполнено на 01.01.09</t>
  </si>
  <si>
    <r>
      <t xml:space="preserve">  </t>
    </r>
    <r>
      <rPr>
        <sz val="6"/>
        <rFont val="Arial Cyr"/>
        <family val="2"/>
      </rPr>
      <t>Иные межбюджетные трансферты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</si>
</sst>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6"/>
      <name val="Arial Cyr"/>
      <family val="2"/>
    </font>
    <font>
      <b/>
      <i/>
      <sz val="6"/>
      <name val="Arial Cyr"/>
      <family val="2"/>
    </font>
    <font>
      <sz val="6"/>
      <name val="Arial Cyr"/>
      <family val="2"/>
    </font>
    <font>
      <b/>
      <u val="single"/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4" fillId="0" borderId="1" xfId="0" applyNumberFormat="1" applyFont="1" applyBorder="1" applyAlignment="1">
      <alignment horizontal="center"/>
    </xf>
    <xf numFmtId="9" fontId="0" fillId="0" borderId="1" xfId="17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1">
      <selection activeCell="C58" sqref="C58"/>
    </sheetView>
  </sheetViews>
  <sheetFormatPr defaultColWidth="9.00390625" defaultRowHeight="12.75"/>
  <cols>
    <col min="1" max="1" width="36.00390625" style="0" customWidth="1"/>
    <col min="2" max="2" width="23.75390625" style="0" customWidth="1"/>
    <col min="3" max="3" width="7.375" style="0" customWidth="1"/>
    <col min="4" max="4" width="6.75390625" style="0" customWidth="1"/>
    <col min="5" max="5" width="7.625" style="0" customWidth="1"/>
    <col min="6" max="6" width="8.0039062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51" t="s">
        <v>127</v>
      </c>
      <c r="B1" s="51"/>
      <c r="C1" s="51"/>
      <c r="D1" s="51"/>
      <c r="E1" s="51"/>
      <c r="F1" s="51"/>
      <c r="G1" s="51"/>
      <c r="H1" s="51"/>
      <c r="I1" s="51"/>
    </row>
    <row r="2" spans="7:8" ht="12.75">
      <c r="G2" s="53" t="s">
        <v>25</v>
      </c>
      <c r="H2" s="53"/>
    </row>
    <row r="3" spans="1:9" ht="48">
      <c r="A3" s="9" t="s">
        <v>0</v>
      </c>
      <c r="B3" s="9" t="s">
        <v>27</v>
      </c>
      <c r="C3" s="10" t="s">
        <v>92</v>
      </c>
      <c r="D3" s="10" t="s">
        <v>93</v>
      </c>
      <c r="E3" s="10" t="s">
        <v>128</v>
      </c>
      <c r="F3" s="10" t="s">
        <v>129</v>
      </c>
      <c r="G3" s="10" t="s">
        <v>69</v>
      </c>
      <c r="H3" s="10" t="s">
        <v>51</v>
      </c>
      <c r="I3" s="10" t="s">
        <v>98</v>
      </c>
    </row>
    <row r="4" spans="1:9" ht="16.5" customHeight="1">
      <c r="A4" s="33" t="s">
        <v>1</v>
      </c>
      <c r="B4" s="11"/>
      <c r="C4" s="1">
        <f>C5+C16</f>
        <v>326.9</v>
      </c>
      <c r="D4" s="1">
        <f>D5+D16</f>
        <v>393.1</v>
      </c>
      <c r="E4" s="1">
        <f>E5+E16</f>
        <v>423.90000000000003</v>
      </c>
      <c r="F4" s="1">
        <f>F5+F16</f>
        <v>489.5</v>
      </c>
      <c r="G4" s="1">
        <f aca="true" t="shared" si="0" ref="G4:G14">E4/C4*100</f>
        <v>129.67268277760786</v>
      </c>
      <c r="H4" s="2">
        <f aca="true" t="shared" si="1" ref="H4:H14">E4/D4*100</f>
        <v>107.83515644874078</v>
      </c>
      <c r="I4" s="31">
        <f aca="true" t="shared" si="2" ref="I4:I15">E4/F4*100</f>
        <v>86.5985699693565</v>
      </c>
    </row>
    <row r="5" spans="1:9" ht="12.75">
      <c r="A5" s="34" t="s">
        <v>19</v>
      </c>
      <c r="B5" s="11"/>
      <c r="C5" s="1">
        <f>C6+C8+C10+C15</f>
        <v>308.9</v>
      </c>
      <c r="D5" s="1">
        <f>D6+D8+D10+D15</f>
        <v>373.1</v>
      </c>
      <c r="E5" s="1">
        <f>E6+E8+E10+E15</f>
        <v>382.20000000000005</v>
      </c>
      <c r="F5" s="1">
        <f>F6+F8+F10+F15</f>
        <v>468.7</v>
      </c>
      <c r="G5" s="1">
        <f t="shared" si="0"/>
        <v>123.72936225315638</v>
      </c>
      <c r="H5" s="2">
        <f t="shared" si="1"/>
        <v>102.4390243902439</v>
      </c>
      <c r="I5" s="31">
        <f t="shared" si="2"/>
        <v>81.54469810113079</v>
      </c>
    </row>
    <row r="6" spans="1:9" ht="12.75">
      <c r="A6" s="35" t="s">
        <v>2</v>
      </c>
      <c r="B6" s="12" t="s">
        <v>28</v>
      </c>
      <c r="C6" s="3">
        <f>C7</f>
        <v>160</v>
      </c>
      <c r="D6" s="3">
        <f>D7</f>
        <v>170</v>
      </c>
      <c r="E6" s="3">
        <f>E7</f>
        <v>190.8</v>
      </c>
      <c r="F6" s="3">
        <f>F7</f>
        <v>145.6</v>
      </c>
      <c r="G6" s="1">
        <f t="shared" si="0"/>
        <v>119.25000000000001</v>
      </c>
      <c r="H6" s="2">
        <f t="shared" si="1"/>
        <v>112.23529411764706</v>
      </c>
      <c r="I6" s="31">
        <f t="shared" si="2"/>
        <v>131.04395604395606</v>
      </c>
    </row>
    <row r="7" spans="1:9" ht="12.75">
      <c r="A7" s="36" t="s">
        <v>3</v>
      </c>
      <c r="B7" s="9" t="s">
        <v>65</v>
      </c>
      <c r="C7" s="4">
        <v>160</v>
      </c>
      <c r="D7" s="4">
        <v>170</v>
      </c>
      <c r="E7" s="4">
        <v>190.8</v>
      </c>
      <c r="F7" s="4">
        <v>145.6</v>
      </c>
      <c r="G7" s="1">
        <f t="shared" si="0"/>
        <v>119.25000000000001</v>
      </c>
      <c r="H7" s="2">
        <f t="shared" si="1"/>
        <v>112.23529411764706</v>
      </c>
      <c r="I7" s="31">
        <f t="shared" si="2"/>
        <v>131.04395604395606</v>
      </c>
    </row>
    <row r="8" spans="1:9" ht="12.75">
      <c r="A8" s="35" t="s">
        <v>4</v>
      </c>
      <c r="B8" s="12" t="s">
        <v>29</v>
      </c>
      <c r="C8" s="3">
        <f>C9</f>
        <v>25</v>
      </c>
      <c r="D8" s="3">
        <f>D9</f>
        <v>8</v>
      </c>
      <c r="E8" s="3">
        <f>E9</f>
        <v>8.1</v>
      </c>
      <c r="F8" s="3">
        <f>F9</f>
        <v>22.3</v>
      </c>
      <c r="G8" s="1">
        <f t="shared" si="0"/>
        <v>32.4</v>
      </c>
      <c r="H8" s="2">
        <f t="shared" si="1"/>
        <v>101.25</v>
      </c>
      <c r="I8" s="31">
        <f t="shared" si="2"/>
        <v>36.32286995515695</v>
      </c>
    </row>
    <row r="9" spans="1:9" ht="11.25" customHeight="1">
      <c r="A9" s="37" t="s">
        <v>5</v>
      </c>
      <c r="B9" s="10" t="s">
        <v>66</v>
      </c>
      <c r="C9" s="4">
        <v>25</v>
      </c>
      <c r="D9" s="4">
        <v>8</v>
      </c>
      <c r="E9" s="4">
        <v>8.1</v>
      </c>
      <c r="F9" s="4">
        <v>22.3</v>
      </c>
      <c r="G9" s="1">
        <f t="shared" si="0"/>
        <v>32.4</v>
      </c>
      <c r="H9" s="2">
        <f t="shared" si="1"/>
        <v>101.25</v>
      </c>
      <c r="I9" s="31">
        <f t="shared" si="2"/>
        <v>36.32286995515695</v>
      </c>
    </row>
    <row r="10" spans="1:9" ht="11.25" customHeight="1">
      <c r="A10" s="38" t="s">
        <v>6</v>
      </c>
      <c r="B10" s="13" t="s">
        <v>30</v>
      </c>
      <c r="C10" s="3">
        <f>C11+C12</f>
        <v>121.9</v>
      </c>
      <c r="D10" s="3">
        <f>D11+D12</f>
        <v>155.1</v>
      </c>
      <c r="E10" s="3">
        <f>E11+E12</f>
        <v>156.2</v>
      </c>
      <c r="F10" s="3">
        <f>F11+F12</f>
        <v>133.5</v>
      </c>
      <c r="G10" s="1">
        <f t="shared" si="0"/>
        <v>128.13781788351108</v>
      </c>
      <c r="H10" s="2">
        <f t="shared" si="1"/>
        <v>100.70921985815602</v>
      </c>
      <c r="I10" s="31">
        <f t="shared" si="2"/>
        <v>117.00374531835205</v>
      </c>
    </row>
    <row r="11" spans="1:9" ht="12.75" customHeight="1">
      <c r="A11" s="37" t="s">
        <v>7</v>
      </c>
      <c r="B11" s="10" t="s">
        <v>31</v>
      </c>
      <c r="C11" s="4">
        <v>35.1</v>
      </c>
      <c r="D11" s="4">
        <v>32</v>
      </c>
      <c r="E11" s="4">
        <v>32.5</v>
      </c>
      <c r="F11" s="4">
        <v>41</v>
      </c>
      <c r="G11" s="1">
        <f t="shared" si="0"/>
        <v>92.5925925925926</v>
      </c>
      <c r="H11" s="2">
        <f t="shared" si="1"/>
        <v>101.5625</v>
      </c>
      <c r="I11" s="31">
        <f t="shared" si="2"/>
        <v>79.26829268292683</v>
      </c>
    </row>
    <row r="12" spans="1:9" ht="18" customHeight="1">
      <c r="A12" s="38" t="s">
        <v>22</v>
      </c>
      <c r="B12" s="13" t="s">
        <v>119</v>
      </c>
      <c r="C12" s="20">
        <f>C13+C14</f>
        <v>86.8</v>
      </c>
      <c r="D12" s="20">
        <f>D13+D14</f>
        <v>123.1</v>
      </c>
      <c r="E12" s="20">
        <f>E13+E14</f>
        <v>123.69999999999999</v>
      </c>
      <c r="F12" s="20">
        <f>F13+F14</f>
        <v>92.5</v>
      </c>
      <c r="G12" s="1">
        <f t="shared" si="0"/>
        <v>142.51152073732717</v>
      </c>
      <c r="H12" s="2">
        <f t="shared" si="1"/>
        <v>100.48740861088545</v>
      </c>
      <c r="I12" s="31">
        <f t="shared" si="2"/>
        <v>133.7297297297297</v>
      </c>
    </row>
    <row r="13" spans="1:9" ht="15.75" customHeight="1">
      <c r="A13" s="37" t="s">
        <v>8</v>
      </c>
      <c r="B13" s="10" t="s">
        <v>33</v>
      </c>
      <c r="C13" s="4">
        <v>86</v>
      </c>
      <c r="D13" s="4">
        <v>122.1</v>
      </c>
      <c r="E13" s="4">
        <v>122.6</v>
      </c>
      <c r="F13" s="4">
        <v>80.8</v>
      </c>
      <c r="G13" s="1">
        <f t="shared" si="0"/>
        <v>142.5581395348837</v>
      </c>
      <c r="H13" s="2">
        <f t="shared" si="1"/>
        <v>100.40950040950041</v>
      </c>
      <c r="I13" s="31">
        <f t="shared" si="2"/>
        <v>151.73267326732673</v>
      </c>
    </row>
    <row r="14" spans="1:9" ht="12.75" customHeight="1">
      <c r="A14" s="37" t="s">
        <v>9</v>
      </c>
      <c r="B14" s="10" t="s">
        <v>34</v>
      </c>
      <c r="C14" s="4">
        <v>0.8</v>
      </c>
      <c r="D14" s="4">
        <v>1</v>
      </c>
      <c r="E14" s="4">
        <v>1.1</v>
      </c>
      <c r="F14" s="4">
        <v>11.7</v>
      </c>
      <c r="G14" s="1">
        <f t="shared" si="0"/>
        <v>137.5</v>
      </c>
      <c r="H14" s="2">
        <f t="shared" si="1"/>
        <v>110.00000000000001</v>
      </c>
      <c r="I14" s="31">
        <f t="shared" si="2"/>
        <v>9.401709401709404</v>
      </c>
    </row>
    <row r="15" spans="1:9" s="48" customFormat="1" ht="12.75" customHeight="1">
      <c r="A15" s="45" t="s">
        <v>87</v>
      </c>
      <c r="B15" s="46" t="s">
        <v>88</v>
      </c>
      <c r="C15" s="20">
        <v>2</v>
      </c>
      <c r="D15" s="20">
        <v>40</v>
      </c>
      <c r="E15" s="20">
        <v>27.1</v>
      </c>
      <c r="F15" s="20">
        <v>167.3</v>
      </c>
      <c r="G15" s="1" t="s">
        <v>99</v>
      </c>
      <c r="H15" s="1" t="s">
        <v>99</v>
      </c>
      <c r="I15" s="31">
        <f t="shared" si="2"/>
        <v>16.198445905558874</v>
      </c>
    </row>
    <row r="16" spans="1:9" ht="12.75">
      <c r="A16" s="39" t="s">
        <v>20</v>
      </c>
      <c r="B16" s="14"/>
      <c r="C16" s="1">
        <f>C17</f>
        <v>18</v>
      </c>
      <c r="D16" s="1">
        <f>D19+D20+D17</f>
        <v>20</v>
      </c>
      <c r="E16" s="1">
        <v>41.7</v>
      </c>
      <c r="F16" s="1">
        <v>20.8</v>
      </c>
      <c r="G16" s="1">
        <f>E16/C16*100</f>
        <v>231.66666666666669</v>
      </c>
      <c r="H16" s="2">
        <f>E16/D16*100</f>
        <v>208.5</v>
      </c>
      <c r="I16" s="31">
        <f aca="true" t="shared" si="3" ref="I16:I24">E16/F16*100</f>
        <v>200.48076923076925</v>
      </c>
    </row>
    <row r="17" spans="1:9" ht="24.75">
      <c r="A17" s="38" t="s">
        <v>10</v>
      </c>
      <c r="B17" s="13" t="s">
        <v>120</v>
      </c>
      <c r="C17" s="3">
        <f>C18</f>
        <v>18</v>
      </c>
      <c r="D17" s="3">
        <f>D18</f>
        <v>20</v>
      </c>
      <c r="E17" s="3">
        <f>E18</f>
        <v>27</v>
      </c>
      <c r="F17" s="3">
        <f>F18</f>
        <v>13.6</v>
      </c>
      <c r="G17" s="1">
        <f>E17/C17*100</f>
        <v>150</v>
      </c>
      <c r="H17" s="2">
        <f>E17/D17*100</f>
        <v>135</v>
      </c>
      <c r="I17" s="31">
        <f t="shared" si="3"/>
        <v>198.52941176470588</v>
      </c>
    </row>
    <row r="18" spans="1:9" ht="27.75" customHeight="1">
      <c r="A18" s="37" t="s">
        <v>68</v>
      </c>
      <c r="B18" s="10" t="s">
        <v>70</v>
      </c>
      <c r="C18" s="4">
        <v>18</v>
      </c>
      <c r="D18" s="4">
        <v>20</v>
      </c>
      <c r="E18" s="4">
        <v>27</v>
      </c>
      <c r="F18" s="4">
        <v>13.6</v>
      </c>
      <c r="G18" s="1">
        <f>E18/C18*100</f>
        <v>150</v>
      </c>
      <c r="H18" s="2">
        <f>E18/D18*100</f>
        <v>135</v>
      </c>
      <c r="I18" s="31">
        <f t="shared" si="3"/>
        <v>198.52941176470588</v>
      </c>
    </row>
    <row r="19" spans="1:9" ht="12.75" customHeight="1">
      <c r="A19" s="37" t="s">
        <v>84</v>
      </c>
      <c r="B19" s="10" t="s">
        <v>85</v>
      </c>
      <c r="C19" s="4"/>
      <c r="D19" s="4"/>
      <c r="E19" s="4"/>
      <c r="F19" s="4">
        <v>6.3</v>
      </c>
      <c r="G19" s="1"/>
      <c r="H19" s="2"/>
      <c r="I19" s="31">
        <f t="shared" si="3"/>
        <v>0</v>
      </c>
    </row>
    <row r="20" spans="1:9" ht="12" customHeight="1">
      <c r="A20" s="37" t="s">
        <v>71</v>
      </c>
      <c r="B20" s="10" t="s">
        <v>72</v>
      </c>
      <c r="C20" s="4"/>
      <c r="D20" s="4"/>
      <c r="E20" s="4"/>
      <c r="F20" s="4">
        <v>0.9</v>
      </c>
      <c r="G20" s="1"/>
      <c r="H20" s="2"/>
      <c r="I20" s="31">
        <f t="shared" si="3"/>
        <v>0</v>
      </c>
    </row>
    <row r="21" spans="1:9" ht="18.75" customHeight="1">
      <c r="A21" s="38" t="s">
        <v>11</v>
      </c>
      <c r="B21" s="13" t="s">
        <v>36</v>
      </c>
      <c r="C21" s="3">
        <f>C22+C27+C23+C26+C28+C25+C30</f>
        <v>1812.8</v>
      </c>
      <c r="D21" s="3">
        <f>D22+D27+D23+D26+D28+D25+D30</f>
        <v>3070.4</v>
      </c>
      <c r="E21" s="3">
        <f>E22+E27+E23+E26+E28+E25+E30</f>
        <v>3070.4</v>
      </c>
      <c r="F21" s="49">
        <f>F22+F27+F23+F24+F26+F28+F30</f>
        <v>1872.8</v>
      </c>
      <c r="G21" s="1">
        <f>E21/C21*100</f>
        <v>169.37334510150046</v>
      </c>
      <c r="H21" s="2">
        <f>E21/D21*100</f>
        <v>100</v>
      </c>
      <c r="I21" s="31">
        <f t="shared" si="3"/>
        <v>163.94703118325504</v>
      </c>
    </row>
    <row r="22" spans="1:9" ht="16.5">
      <c r="A22" s="37" t="s">
        <v>50</v>
      </c>
      <c r="B22" s="10" t="s">
        <v>37</v>
      </c>
      <c r="C22" s="4">
        <v>1426.7</v>
      </c>
      <c r="D22" s="4">
        <v>1426.7</v>
      </c>
      <c r="E22" s="4">
        <v>1426.7</v>
      </c>
      <c r="F22" s="4">
        <v>1106.5</v>
      </c>
      <c r="G22" s="1">
        <f>E22/C22*100</f>
        <v>100</v>
      </c>
      <c r="H22" s="2">
        <f>E22/D22*100</f>
        <v>100</v>
      </c>
      <c r="I22" s="31">
        <f t="shared" si="3"/>
        <v>128.93809308630819</v>
      </c>
    </row>
    <row r="23" spans="1:9" ht="24" customHeight="1">
      <c r="A23" s="37" t="s">
        <v>73</v>
      </c>
      <c r="B23" s="10" t="s">
        <v>74</v>
      </c>
      <c r="C23" s="4">
        <v>87.3</v>
      </c>
      <c r="D23" s="4">
        <v>420.8</v>
      </c>
      <c r="E23" s="4">
        <v>420.8</v>
      </c>
      <c r="F23" s="4">
        <v>369.4</v>
      </c>
      <c r="G23" s="1">
        <f>E23/C23*100</f>
        <v>482.01603665521196</v>
      </c>
      <c r="H23" s="2">
        <f>E23/D23*100</f>
        <v>100</v>
      </c>
      <c r="I23" s="31">
        <f t="shared" si="3"/>
        <v>113.91445587439091</v>
      </c>
    </row>
    <row r="24" spans="1:9" ht="24.75" customHeight="1">
      <c r="A24" s="40" t="s">
        <v>79</v>
      </c>
      <c r="B24" s="10" t="s">
        <v>80</v>
      </c>
      <c r="C24" s="4"/>
      <c r="D24" s="4"/>
      <c r="E24" s="4"/>
      <c r="F24" s="4">
        <v>99.1</v>
      </c>
      <c r="G24" s="1"/>
      <c r="H24" s="2"/>
      <c r="I24" s="31">
        <f t="shared" si="3"/>
        <v>0</v>
      </c>
    </row>
    <row r="25" spans="1:9" ht="24.75" customHeight="1">
      <c r="A25" s="37" t="s">
        <v>117</v>
      </c>
      <c r="B25" s="10" t="s">
        <v>118</v>
      </c>
      <c r="C25" s="4"/>
      <c r="D25" s="4">
        <v>870.4</v>
      </c>
      <c r="E25" s="4">
        <v>870.4</v>
      </c>
      <c r="F25" s="4"/>
      <c r="G25" s="1"/>
      <c r="H25" s="2"/>
      <c r="I25" s="31"/>
    </row>
    <row r="26" spans="1:9" ht="25.5" customHeight="1">
      <c r="A26" s="37" t="s">
        <v>81</v>
      </c>
      <c r="B26" s="10" t="s">
        <v>82</v>
      </c>
      <c r="C26" s="4">
        <v>256.5</v>
      </c>
      <c r="D26" s="4">
        <v>128.3</v>
      </c>
      <c r="E26" s="4">
        <v>128.3</v>
      </c>
      <c r="F26" s="4">
        <v>255.3</v>
      </c>
      <c r="G26" s="1">
        <f>E26/C26*100</f>
        <v>50.01949317738792</v>
      </c>
      <c r="H26" s="2">
        <f aca="true" t="shared" si="4" ref="H26:H32">E26/D26*100</f>
        <v>100</v>
      </c>
      <c r="I26" s="31">
        <f>E26/F26*100</f>
        <v>50.25460242851547</v>
      </c>
    </row>
    <row r="27" spans="1:9" ht="24" customHeight="1">
      <c r="A27" s="37" t="s">
        <v>77</v>
      </c>
      <c r="B27" s="10" t="s">
        <v>67</v>
      </c>
      <c r="C27" s="4">
        <v>42.2</v>
      </c>
      <c r="D27" s="4">
        <v>43.8</v>
      </c>
      <c r="E27" s="4">
        <v>43.8</v>
      </c>
      <c r="F27" s="4">
        <v>42.5</v>
      </c>
      <c r="G27" s="1">
        <f>E27/C27*100</f>
        <v>103.7914691943128</v>
      </c>
      <c r="H27" s="2">
        <f t="shared" si="4"/>
        <v>100</v>
      </c>
      <c r="I27" s="31">
        <f>E27/F27*100</f>
        <v>103.05882352941175</v>
      </c>
    </row>
    <row r="28" spans="1:9" ht="15.75" customHeight="1">
      <c r="A28" s="37" t="s">
        <v>96</v>
      </c>
      <c r="B28" s="10" t="s">
        <v>97</v>
      </c>
      <c r="C28" s="4">
        <v>0.1</v>
      </c>
      <c r="D28" s="4">
        <v>0.1</v>
      </c>
      <c r="E28" s="4">
        <v>0.1</v>
      </c>
      <c r="F28" s="4"/>
      <c r="G28" s="1">
        <f>E28/C28*100</f>
        <v>100</v>
      </c>
      <c r="H28" s="2">
        <f t="shared" si="4"/>
        <v>100</v>
      </c>
      <c r="I28" s="31"/>
    </row>
    <row r="29" spans="1:9" ht="3.75" customHeight="1" hidden="1">
      <c r="A29" s="37" t="s">
        <v>26</v>
      </c>
      <c r="B29" s="10"/>
      <c r="C29" s="4"/>
      <c r="D29" s="4"/>
      <c r="E29" s="4"/>
      <c r="F29" s="4"/>
      <c r="G29" s="1" t="e">
        <f>E29/C29*100</f>
        <v>#DIV/0!</v>
      </c>
      <c r="H29" s="2" t="e">
        <f t="shared" si="4"/>
        <v>#DIV/0!</v>
      </c>
      <c r="I29" s="31"/>
    </row>
    <row r="30" spans="1:9" ht="18.75" customHeight="1">
      <c r="A30" s="37" t="s">
        <v>108</v>
      </c>
      <c r="B30" s="10" t="s">
        <v>109</v>
      </c>
      <c r="C30" s="4"/>
      <c r="D30" s="4">
        <v>180.3</v>
      </c>
      <c r="E30" s="4">
        <v>180.3</v>
      </c>
      <c r="F30" s="4"/>
      <c r="G30" s="1"/>
      <c r="H30" s="2">
        <f t="shared" si="4"/>
        <v>100</v>
      </c>
      <c r="I30" s="31"/>
    </row>
    <row r="31" spans="1:9" ht="24.75" customHeight="1">
      <c r="A31" s="38" t="s">
        <v>12</v>
      </c>
      <c r="B31" s="13" t="s">
        <v>38</v>
      </c>
      <c r="C31" s="3">
        <v>279.7</v>
      </c>
      <c r="D31" s="3">
        <v>698.5</v>
      </c>
      <c r="E31" s="3">
        <v>698.5</v>
      </c>
      <c r="F31" s="3">
        <v>40</v>
      </c>
      <c r="G31" s="1">
        <f>E31/C31*100</f>
        <v>249.73185555952807</v>
      </c>
      <c r="H31" s="2">
        <f t="shared" si="4"/>
        <v>100</v>
      </c>
      <c r="I31" s="31">
        <f>E31/F31*100</f>
        <v>1746.2499999999998</v>
      </c>
    </row>
    <row r="32" spans="1:9" ht="17.25" customHeight="1">
      <c r="A32" s="41" t="s">
        <v>13</v>
      </c>
      <c r="B32" s="15"/>
      <c r="C32" s="5">
        <f>C4+C21+C31</f>
        <v>2419.3999999999996</v>
      </c>
      <c r="D32" s="5">
        <f>D4+D21+D31</f>
        <v>4162</v>
      </c>
      <c r="E32" s="5">
        <f>E4+E21+E31</f>
        <v>4192.8</v>
      </c>
      <c r="F32" s="5">
        <f>F4+F21+F31</f>
        <v>2402.3</v>
      </c>
      <c r="G32" s="1">
        <f>E32/C32*100</f>
        <v>173.29916508225182</v>
      </c>
      <c r="H32" s="2">
        <f t="shared" si="4"/>
        <v>100.74002883229215</v>
      </c>
      <c r="I32" s="31">
        <f>E32/F32*100</f>
        <v>174.5327394580194</v>
      </c>
    </row>
    <row r="33" spans="1:9" ht="12.75" customHeight="1">
      <c r="A33" s="42" t="s">
        <v>14</v>
      </c>
      <c r="B33" s="14"/>
      <c r="C33" s="6"/>
      <c r="D33" s="6"/>
      <c r="E33" s="6"/>
      <c r="F33" s="6"/>
      <c r="G33" s="1"/>
      <c r="H33" s="2"/>
      <c r="I33" s="31"/>
    </row>
    <row r="34" spans="1:9" ht="12.75">
      <c r="A34" s="38" t="s">
        <v>15</v>
      </c>
      <c r="B34" s="16" t="s">
        <v>39</v>
      </c>
      <c r="C34" s="3">
        <v>875.4</v>
      </c>
      <c r="D34" s="3">
        <v>779.2</v>
      </c>
      <c r="E34" s="3">
        <v>778.2</v>
      </c>
      <c r="F34" s="3">
        <v>764.2</v>
      </c>
      <c r="G34" s="1">
        <f aca="true" t="shared" si="5" ref="G34:G40">E34/C34*100</f>
        <v>88.89650445510624</v>
      </c>
      <c r="H34" s="2">
        <f aca="true" t="shared" si="6" ref="H34:H43">E34/D34*100</f>
        <v>99.87166324435319</v>
      </c>
      <c r="I34" s="31">
        <f aca="true" t="shared" si="7" ref="I34:I39">E34/F34*100</f>
        <v>101.83198115676524</v>
      </c>
    </row>
    <row r="35" spans="1:9" ht="12.75">
      <c r="A35" s="37" t="s">
        <v>16</v>
      </c>
      <c r="B35" s="10">
        <v>211.213</v>
      </c>
      <c r="C35" s="4">
        <v>850</v>
      </c>
      <c r="D35" s="4">
        <v>597.5</v>
      </c>
      <c r="E35" s="4">
        <v>597.5</v>
      </c>
      <c r="F35" s="4">
        <v>594.7</v>
      </c>
      <c r="G35" s="1">
        <f t="shared" si="5"/>
        <v>70.29411764705881</v>
      </c>
      <c r="H35" s="2">
        <f t="shared" si="6"/>
        <v>100</v>
      </c>
      <c r="I35" s="31">
        <f t="shared" si="7"/>
        <v>100.47082562636622</v>
      </c>
    </row>
    <row r="36" spans="1:9" ht="12.75">
      <c r="A36" s="37" t="s">
        <v>23</v>
      </c>
      <c r="B36" s="10">
        <v>223</v>
      </c>
      <c r="C36" s="4">
        <v>12</v>
      </c>
      <c r="D36" s="4">
        <v>11.2</v>
      </c>
      <c r="E36" s="4">
        <v>11.2</v>
      </c>
      <c r="F36" s="4">
        <v>8.5</v>
      </c>
      <c r="G36" s="1">
        <f t="shared" si="5"/>
        <v>93.33333333333333</v>
      </c>
      <c r="H36" s="2">
        <f t="shared" si="6"/>
        <v>100</v>
      </c>
      <c r="I36" s="31">
        <f t="shared" si="7"/>
        <v>131.76470588235293</v>
      </c>
    </row>
    <row r="37" spans="1:9" ht="11.25" customHeight="1">
      <c r="A37" s="37" t="s">
        <v>17</v>
      </c>
      <c r="B37" s="10"/>
      <c r="C37" s="4">
        <f>C34-C35-C36</f>
        <v>13.399999999999977</v>
      </c>
      <c r="D37" s="4">
        <f>D34-D35-D36</f>
        <v>170.50000000000006</v>
      </c>
      <c r="E37" s="4">
        <f>E34-E35-E36</f>
        <v>169.50000000000006</v>
      </c>
      <c r="F37" s="4">
        <f>F34-F35-F36</f>
        <v>161</v>
      </c>
      <c r="G37" s="1">
        <f t="shared" si="5"/>
        <v>1264.925373134331</v>
      </c>
      <c r="H37" s="2">
        <f t="shared" si="6"/>
        <v>99.41348973607037</v>
      </c>
      <c r="I37" s="31">
        <f t="shared" si="7"/>
        <v>105.2795031055901</v>
      </c>
    </row>
    <row r="38" spans="1:9" ht="12.75" hidden="1">
      <c r="A38" s="45" t="s">
        <v>90</v>
      </c>
      <c r="B38" s="17" t="s">
        <v>89</v>
      </c>
      <c r="C38" s="4"/>
      <c r="D38" s="4"/>
      <c r="E38" s="4"/>
      <c r="F38" s="4"/>
      <c r="G38" s="1" t="e">
        <f t="shared" si="5"/>
        <v>#DIV/0!</v>
      </c>
      <c r="H38" s="2" t="e">
        <f t="shared" si="6"/>
        <v>#DIV/0!</v>
      </c>
      <c r="I38" s="31" t="e">
        <f t="shared" si="7"/>
        <v>#DIV/0!</v>
      </c>
    </row>
    <row r="39" spans="1:9" ht="12.75">
      <c r="A39" s="39" t="s">
        <v>24</v>
      </c>
      <c r="B39" s="17" t="s">
        <v>54</v>
      </c>
      <c r="C39" s="1">
        <v>42.2</v>
      </c>
      <c r="D39" s="1">
        <v>43.8</v>
      </c>
      <c r="E39" s="1">
        <v>43.8</v>
      </c>
      <c r="F39" s="1">
        <v>42.5</v>
      </c>
      <c r="G39" s="1">
        <f t="shared" si="5"/>
        <v>103.7914691943128</v>
      </c>
      <c r="H39" s="2">
        <f t="shared" si="6"/>
        <v>100</v>
      </c>
      <c r="I39" s="31">
        <f t="shared" si="7"/>
        <v>103.05882352941175</v>
      </c>
    </row>
    <row r="40" spans="1:9" ht="16.5">
      <c r="A40" s="38" t="s">
        <v>40</v>
      </c>
      <c r="B40" s="16" t="s">
        <v>41</v>
      </c>
      <c r="C40" s="3">
        <v>0.7</v>
      </c>
      <c r="D40" s="3"/>
      <c r="E40" s="3"/>
      <c r="F40" s="3"/>
      <c r="G40" s="1">
        <f t="shared" si="5"/>
        <v>0</v>
      </c>
      <c r="H40" s="2" t="e">
        <f t="shared" si="6"/>
        <v>#DIV/0!</v>
      </c>
      <c r="I40" s="31"/>
    </row>
    <row r="41" spans="1:9" ht="12.75" customHeight="1">
      <c r="A41" s="38" t="s">
        <v>58</v>
      </c>
      <c r="B41" s="16" t="s">
        <v>55</v>
      </c>
      <c r="C41" s="3"/>
      <c r="D41" s="3">
        <v>88.3</v>
      </c>
      <c r="E41" s="3">
        <v>88.3</v>
      </c>
      <c r="F41" s="3">
        <v>23.3</v>
      </c>
      <c r="G41" s="1"/>
      <c r="H41" s="2">
        <f t="shared" si="6"/>
        <v>100</v>
      </c>
      <c r="I41" s="31">
        <f>E41/F41*100</f>
        <v>378.9699570815451</v>
      </c>
    </row>
    <row r="42" spans="1:9" ht="12.75">
      <c r="A42" s="38" t="s">
        <v>57</v>
      </c>
      <c r="B42" s="16" t="s">
        <v>56</v>
      </c>
      <c r="C42" s="3">
        <v>628.6</v>
      </c>
      <c r="D42" s="3">
        <v>772.8</v>
      </c>
      <c r="E42" s="3">
        <v>741.1</v>
      </c>
      <c r="F42" s="3">
        <v>417.9</v>
      </c>
      <c r="G42" s="1">
        <f aca="true" t="shared" si="8" ref="G42:G53">E42/C42*100</f>
        <v>117.8969137766465</v>
      </c>
      <c r="H42" s="2">
        <f t="shared" si="6"/>
        <v>95.898033126294</v>
      </c>
      <c r="I42" s="31">
        <f>E42/F42*100</f>
        <v>177.3390763340512</v>
      </c>
    </row>
    <row r="43" spans="1:9" ht="12.75">
      <c r="A43" s="39" t="s">
        <v>45</v>
      </c>
      <c r="B43" s="17" t="s">
        <v>59</v>
      </c>
      <c r="C43" s="1">
        <v>5.2</v>
      </c>
      <c r="D43" s="1">
        <v>19.2</v>
      </c>
      <c r="E43" s="4">
        <v>19.2</v>
      </c>
      <c r="F43" s="4"/>
      <c r="G43" s="1">
        <f t="shared" si="8"/>
        <v>369.2307692307692</v>
      </c>
      <c r="H43" s="2">
        <f t="shared" si="6"/>
        <v>100</v>
      </c>
      <c r="I43" s="31"/>
    </row>
    <row r="44" spans="1:9" ht="12.75">
      <c r="A44" s="38" t="s">
        <v>21</v>
      </c>
      <c r="B44" s="16" t="s">
        <v>42</v>
      </c>
      <c r="C44" s="3">
        <v>549.6</v>
      </c>
      <c r="D44" s="3">
        <v>617.3</v>
      </c>
      <c r="E44" s="3">
        <v>599</v>
      </c>
      <c r="F44" s="3">
        <v>449.9</v>
      </c>
      <c r="G44" s="1">
        <f t="shared" si="8"/>
        <v>108.98835516739447</v>
      </c>
      <c r="H44" s="2">
        <f aca="true" t="shared" si="9" ref="H44:H54">E44/D44*100</f>
        <v>97.03547707759598</v>
      </c>
      <c r="I44" s="31">
        <f aca="true" t="shared" si="10" ref="I44:I50">E44/F44*100</f>
        <v>133.14069793287396</v>
      </c>
    </row>
    <row r="45" spans="1:9" ht="12.75">
      <c r="A45" s="37" t="s">
        <v>16</v>
      </c>
      <c r="B45" s="10">
        <v>211.213</v>
      </c>
      <c r="C45" s="4">
        <v>447.3</v>
      </c>
      <c r="D45" s="4">
        <v>479.1</v>
      </c>
      <c r="E45" s="4">
        <v>464</v>
      </c>
      <c r="F45" s="4">
        <v>356.9</v>
      </c>
      <c r="G45" s="1">
        <f t="shared" si="8"/>
        <v>103.73351218421641</v>
      </c>
      <c r="H45" s="2">
        <f t="shared" si="9"/>
        <v>96.84825714882071</v>
      </c>
      <c r="I45" s="31">
        <f t="shared" si="10"/>
        <v>130.00840571588682</v>
      </c>
    </row>
    <row r="46" spans="1:9" ht="11.25" customHeight="1">
      <c r="A46" s="37" t="s">
        <v>23</v>
      </c>
      <c r="B46" s="10">
        <v>223</v>
      </c>
      <c r="C46" s="4">
        <v>11.9</v>
      </c>
      <c r="D46" s="4">
        <v>6.5</v>
      </c>
      <c r="E46" s="4">
        <v>6.5</v>
      </c>
      <c r="F46" s="4">
        <v>5.8</v>
      </c>
      <c r="G46" s="1">
        <f t="shared" si="8"/>
        <v>54.621848739495796</v>
      </c>
      <c r="H46" s="2">
        <f t="shared" si="9"/>
        <v>100</v>
      </c>
      <c r="I46" s="31">
        <f t="shared" si="10"/>
        <v>112.0689655172414</v>
      </c>
    </row>
    <row r="47" spans="1:9" ht="12.75">
      <c r="A47" s="37" t="s">
        <v>46</v>
      </c>
      <c r="B47" s="10"/>
      <c r="C47" s="4">
        <f>C44-C45-C46</f>
        <v>90.4</v>
      </c>
      <c r="D47" s="4">
        <f>D44-D45-D46</f>
        <v>131.69999999999993</v>
      </c>
      <c r="E47" s="4">
        <f>E44-E45-E46</f>
        <v>128.5</v>
      </c>
      <c r="F47" s="4">
        <f>F44-F45-F46</f>
        <v>87.2</v>
      </c>
      <c r="G47" s="1">
        <f t="shared" si="8"/>
        <v>142.14601769911502</v>
      </c>
      <c r="H47" s="2">
        <f t="shared" si="9"/>
        <v>97.57023538344728</v>
      </c>
      <c r="I47" s="31">
        <f t="shared" si="10"/>
        <v>147.3623853211009</v>
      </c>
    </row>
    <row r="48" spans="1:9" ht="12.75">
      <c r="A48" s="39" t="s">
        <v>61</v>
      </c>
      <c r="B48" s="30" t="s">
        <v>60</v>
      </c>
      <c r="C48" s="20">
        <v>4</v>
      </c>
      <c r="D48" s="20">
        <v>4</v>
      </c>
      <c r="E48" s="20">
        <v>4</v>
      </c>
      <c r="F48" s="20">
        <v>3.5</v>
      </c>
      <c r="G48" s="1">
        <f t="shared" si="8"/>
        <v>100</v>
      </c>
      <c r="H48" s="2">
        <f t="shared" si="9"/>
        <v>100</v>
      </c>
      <c r="I48" s="31">
        <f t="shared" si="10"/>
        <v>114.28571428571428</v>
      </c>
    </row>
    <row r="49" spans="1:9" ht="12.75">
      <c r="A49" s="39" t="s">
        <v>62</v>
      </c>
      <c r="B49" s="17" t="s">
        <v>63</v>
      </c>
      <c r="C49" s="1">
        <v>2</v>
      </c>
      <c r="D49" s="1">
        <v>2</v>
      </c>
      <c r="E49" s="20">
        <v>2</v>
      </c>
      <c r="F49" s="20">
        <v>2</v>
      </c>
      <c r="G49" s="1">
        <f t="shared" si="8"/>
        <v>100</v>
      </c>
      <c r="H49" s="2">
        <f t="shared" si="9"/>
        <v>100</v>
      </c>
      <c r="I49" s="31">
        <f t="shared" si="10"/>
        <v>100</v>
      </c>
    </row>
    <row r="50" spans="1:9" ht="12.75">
      <c r="A50" s="39" t="s">
        <v>43</v>
      </c>
      <c r="B50" s="13">
        <v>1003</v>
      </c>
      <c r="C50" s="3">
        <f>C51+C52+C54</f>
        <v>311.7</v>
      </c>
      <c r="D50" s="3">
        <f>D51+D52</f>
        <v>1964</v>
      </c>
      <c r="E50" s="3">
        <f>E51+E52</f>
        <v>1964</v>
      </c>
      <c r="F50" s="3">
        <f>F51+F52</f>
        <v>487.9</v>
      </c>
      <c r="G50" s="1">
        <f t="shared" si="8"/>
        <v>630.093038177735</v>
      </c>
      <c r="H50" s="2">
        <f t="shared" si="9"/>
        <v>100</v>
      </c>
      <c r="I50" s="31">
        <f t="shared" si="10"/>
        <v>402.54150440664074</v>
      </c>
    </row>
    <row r="51" spans="1:9" ht="12" customHeight="1">
      <c r="A51" s="39" t="s">
        <v>86</v>
      </c>
      <c r="B51" s="18" t="s">
        <v>83</v>
      </c>
      <c r="C51" s="32">
        <v>197.2</v>
      </c>
      <c r="D51" s="32">
        <v>1523.4</v>
      </c>
      <c r="E51" s="23">
        <v>1523.4</v>
      </c>
      <c r="F51" s="20">
        <v>99.1</v>
      </c>
      <c r="G51" s="1">
        <f t="shared" si="8"/>
        <v>772.5152129817445</v>
      </c>
      <c r="H51" s="2">
        <f t="shared" si="9"/>
        <v>100</v>
      </c>
      <c r="I51" s="31"/>
    </row>
    <row r="52" spans="1:9" ht="11.25" customHeight="1">
      <c r="A52" s="37" t="s">
        <v>48</v>
      </c>
      <c r="B52" s="18" t="s">
        <v>64</v>
      </c>
      <c r="C52" s="23">
        <v>114.5</v>
      </c>
      <c r="D52" s="23">
        <v>440.6</v>
      </c>
      <c r="E52" s="32">
        <v>440.6</v>
      </c>
      <c r="F52" s="3">
        <v>388.8</v>
      </c>
      <c r="G52" s="1">
        <f t="shared" si="8"/>
        <v>384.8034934497817</v>
      </c>
      <c r="H52" s="2">
        <f t="shared" si="9"/>
        <v>100</v>
      </c>
      <c r="I52" s="31">
        <f>E52/F52*100</f>
        <v>113.3230452674897</v>
      </c>
    </row>
    <row r="53" spans="1:9" ht="14.25" customHeight="1" hidden="1">
      <c r="A53" s="37" t="s">
        <v>44</v>
      </c>
      <c r="B53" s="18" t="s">
        <v>47</v>
      </c>
      <c r="C53" s="4"/>
      <c r="D53" s="4"/>
      <c r="E53" s="4"/>
      <c r="F53" s="4"/>
      <c r="G53" s="1" t="e">
        <f t="shared" si="8"/>
        <v>#DIV/0!</v>
      </c>
      <c r="H53" s="2" t="e">
        <f t="shared" si="9"/>
        <v>#DIV/0!</v>
      </c>
      <c r="I53" s="31" t="e">
        <f>E53/F53*100</f>
        <v>#DIV/0!</v>
      </c>
    </row>
    <row r="54" spans="1:9" ht="14.25" customHeight="1">
      <c r="A54" s="39" t="s">
        <v>130</v>
      </c>
      <c r="B54" s="18"/>
      <c r="C54" s="4"/>
      <c r="D54" s="20">
        <v>88.4</v>
      </c>
      <c r="E54" s="20">
        <v>88.4</v>
      </c>
      <c r="F54" s="4"/>
      <c r="G54" s="1"/>
      <c r="H54" s="2">
        <f t="shared" si="9"/>
        <v>100</v>
      </c>
      <c r="I54" s="31"/>
    </row>
    <row r="55" spans="1:9" ht="15.75" customHeight="1">
      <c r="A55" s="41" t="s">
        <v>18</v>
      </c>
      <c r="B55" s="15"/>
      <c r="C55" s="7">
        <f>C34+C39+C40+C41+C42+C43+C44+C48+C49+C50</f>
        <v>2419.4</v>
      </c>
      <c r="D55" s="7">
        <f>D34+D39+D40+D41+D42+D43+D44+D48+D49+D50+D54</f>
        <v>4379</v>
      </c>
      <c r="E55" s="7">
        <f>E34+E39+E40+E41+E42+E43+E44+E48+E49+E50+E54</f>
        <v>4328</v>
      </c>
      <c r="F55" s="7">
        <f>F34+F39+F40+F41+F42+F43+F44+F48+F49+F50+F38</f>
        <v>2191.2000000000003</v>
      </c>
      <c r="G55" s="1">
        <f>E55/C55*100</f>
        <v>178.8873274365545</v>
      </c>
      <c r="H55" s="2">
        <f>E55/D55*100</f>
        <v>98.8353505366522</v>
      </c>
      <c r="I55" s="31">
        <f>E55/F55*100</f>
        <v>197.51734209565532</v>
      </c>
    </row>
    <row r="56" spans="1:9" ht="20.25" customHeight="1">
      <c r="A56" s="39" t="s">
        <v>49</v>
      </c>
      <c r="B56" s="19"/>
      <c r="C56" s="7">
        <f>C32-C55</f>
        <v>0</v>
      </c>
      <c r="D56" s="7">
        <f>D32-D55</f>
        <v>-217</v>
      </c>
      <c r="E56" s="7">
        <f>E32-E55</f>
        <v>-135.19999999999982</v>
      </c>
      <c r="F56" s="7">
        <f>F32-F55</f>
        <v>211.0999999999999</v>
      </c>
      <c r="G56" s="1"/>
      <c r="H56" s="8"/>
      <c r="I56" s="29"/>
    </row>
    <row r="57" spans="1:8" ht="12" customHeight="1">
      <c r="A57" s="43"/>
      <c r="B57" s="24"/>
      <c r="C57" s="25"/>
      <c r="D57" s="25"/>
      <c r="E57" s="25"/>
      <c r="F57" s="25"/>
      <c r="G57" s="26"/>
      <c r="H57" s="27"/>
    </row>
    <row r="58" spans="1:6" ht="12.75">
      <c r="A58" s="44"/>
      <c r="C58" s="22"/>
      <c r="D58" s="22"/>
      <c r="E58" s="22"/>
      <c r="F58" s="22"/>
    </row>
    <row r="59" spans="1:6" ht="12.75">
      <c r="A59" s="44"/>
      <c r="C59" s="52"/>
      <c r="D59" s="52"/>
      <c r="E59" s="52"/>
      <c r="F59" s="22"/>
    </row>
    <row r="60" spans="3:6" ht="12.75">
      <c r="C60" s="52"/>
      <c r="D60" s="52"/>
      <c r="E60" s="52"/>
      <c r="F60" s="22"/>
    </row>
    <row r="61" spans="3:6" ht="12.75">
      <c r="C61" s="22"/>
      <c r="D61" s="22"/>
      <c r="E61" s="22"/>
      <c r="F61" s="22"/>
    </row>
    <row r="62" spans="3:6" ht="12.75">
      <c r="C62" s="22"/>
      <c r="D62" s="22"/>
      <c r="E62" s="22"/>
      <c r="F62" s="22"/>
    </row>
    <row r="63" ht="12.75">
      <c r="A63" s="28"/>
    </row>
  </sheetData>
  <mergeCells count="4">
    <mergeCell ref="A1:I1"/>
    <mergeCell ref="C60:E60"/>
    <mergeCell ref="G2:H2"/>
    <mergeCell ref="C59:E5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20">
      <selection activeCell="I14" sqref="I14"/>
    </sheetView>
  </sheetViews>
  <sheetFormatPr defaultColWidth="9.00390625" defaultRowHeight="12.75"/>
  <cols>
    <col min="1" max="1" width="36.00390625" style="0" customWidth="1"/>
    <col min="2" max="2" width="23.75390625" style="0" customWidth="1"/>
    <col min="3" max="3" width="7.375" style="0" customWidth="1"/>
    <col min="4" max="4" width="6.75390625" style="0" customWidth="1"/>
    <col min="5" max="5" width="7.625" style="0" customWidth="1"/>
    <col min="6" max="6" width="8.0039062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51" t="s">
        <v>124</v>
      </c>
      <c r="B1" s="51"/>
      <c r="C1" s="51"/>
      <c r="D1" s="51"/>
      <c r="E1" s="51"/>
      <c r="F1" s="51"/>
      <c r="G1" s="51"/>
      <c r="H1" s="51"/>
      <c r="I1" s="51"/>
    </row>
    <row r="2" spans="7:8" ht="12.75">
      <c r="G2" s="53" t="s">
        <v>25</v>
      </c>
      <c r="H2" s="53"/>
    </row>
    <row r="3" spans="1:9" ht="48">
      <c r="A3" s="9" t="s">
        <v>0</v>
      </c>
      <c r="B3" s="9" t="s">
        <v>27</v>
      </c>
      <c r="C3" s="10" t="s">
        <v>92</v>
      </c>
      <c r="D3" s="10" t="s">
        <v>93</v>
      </c>
      <c r="E3" s="10" t="s">
        <v>126</v>
      </c>
      <c r="F3" s="10" t="s">
        <v>125</v>
      </c>
      <c r="G3" s="10" t="s">
        <v>69</v>
      </c>
      <c r="H3" s="10" t="s">
        <v>51</v>
      </c>
      <c r="I3" s="10" t="s">
        <v>98</v>
      </c>
    </row>
    <row r="4" spans="1:9" ht="16.5" customHeight="1">
      <c r="A4" s="33" t="s">
        <v>1</v>
      </c>
      <c r="B4" s="11"/>
      <c r="C4" s="1">
        <f>C5+C16</f>
        <v>326.9</v>
      </c>
      <c r="D4" s="1">
        <f>D5+D16</f>
        <v>326.9</v>
      </c>
      <c r="E4" s="1">
        <f>E5+E16</f>
        <v>350.70000000000005</v>
      </c>
      <c r="F4" s="1">
        <f>F5+F16</f>
        <v>259.4</v>
      </c>
      <c r="G4" s="1">
        <f aca="true" t="shared" si="0" ref="G4:G14">E4/C4*100</f>
        <v>107.28051391862957</v>
      </c>
      <c r="H4" s="2">
        <f aca="true" t="shared" si="1" ref="H4:H14">E4/D4*100</f>
        <v>107.28051391862957</v>
      </c>
      <c r="I4" s="31">
        <f aca="true" t="shared" si="2" ref="I4:I14">E4/F4*100</f>
        <v>135.19660755589825</v>
      </c>
    </row>
    <row r="5" spans="1:9" ht="12.75">
      <c r="A5" s="34" t="s">
        <v>19</v>
      </c>
      <c r="B5" s="11"/>
      <c r="C5" s="1">
        <f>C6+C8+C10+C15</f>
        <v>308.9</v>
      </c>
      <c r="D5" s="1">
        <f>D6+D8+D10+D15</f>
        <v>308.9</v>
      </c>
      <c r="E5" s="1">
        <f>E6+E8+E10+E15</f>
        <v>332.1</v>
      </c>
      <c r="F5" s="1">
        <f>F6+F8+F10</f>
        <v>248.6</v>
      </c>
      <c r="G5" s="1">
        <f t="shared" si="0"/>
        <v>107.51052120427325</v>
      </c>
      <c r="H5" s="2">
        <f t="shared" si="1"/>
        <v>107.51052120427325</v>
      </c>
      <c r="I5" s="31">
        <f t="shared" si="2"/>
        <v>133.58809332260662</v>
      </c>
    </row>
    <row r="6" spans="1:9" ht="12.75">
      <c r="A6" s="35" t="s">
        <v>2</v>
      </c>
      <c r="B6" s="12" t="s">
        <v>28</v>
      </c>
      <c r="C6" s="3">
        <f>C7</f>
        <v>160</v>
      </c>
      <c r="D6" s="3">
        <f>D7</f>
        <v>160</v>
      </c>
      <c r="E6" s="3">
        <f>E7</f>
        <v>140.4</v>
      </c>
      <c r="F6" s="3">
        <f>F7</f>
        <v>117.2</v>
      </c>
      <c r="G6" s="1">
        <f t="shared" si="0"/>
        <v>87.75</v>
      </c>
      <c r="H6" s="2">
        <f t="shared" si="1"/>
        <v>87.75</v>
      </c>
      <c r="I6" s="31">
        <f t="shared" si="2"/>
        <v>119.79522184300342</v>
      </c>
    </row>
    <row r="7" spans="1:9" ht="12.75">
      <c r="A7" s="36" t="s">
        <v>3</v>
      </c>
      <c r="B7" s="9" t="s">
        <v>65</v>
      </c>
      <c r="C7" s="4">
        <v>160</v>
      </c>
      <c r="D7" s="4">
        <v>160</v>
      </c>
      <c r="E7" s="4">
        <v>140.4</v>
      </c>
      <c r="F7" s="4">
        <v>117.2</v>
      </c>
      <c r="G7" s="1">
        <f t="shared" si="0"/>
        <v>87.75</v>
      </c>
      <c r="H7" s="2">
        <f t="shared" si="1"/>
        <v>87.75</v>
      </c>
      <c r="I7" s="31">
        <f t="shared" si="2"/>
        <v>119.79522184300342</v>
      </c>
    </row>
    <row r="8" spans="1:9" ht="12.75">
      <c r="A8" s="35" t="s">
        <v>4</v>
      </c>
      <c r="B8" s="12" t="s">
        <v>29</v>
      </c>
      <c r="C8" s="3">
        <f>C9</f>
        <v>25</v>
      </c>
      <c r="D8" s="3">
        <f>D9</f>
        <v>25</v>
      </c>
      <c r="E8" s="3">
        <f>E9</f>
        <v>8.1</v>
      </c>
      <c r="F8" s="3">
        <f>F9</f>
        <v>22.3</v>
      </c>
      <c r="G8" s="1">
        <f t="shared" si="0"/>
        <v>32.4</v>
      </c>
      <c r="H8" s="2">
        <f t="shared" si="1"/>
        <v>32.4</v>
      </c>
      <c r="I8" s="31">
        <f t="shared" si="2"/>
        <v>36.32286995515695</v>
      </c>
    </row>
    <row r="9" spans="1:9" ht="11.25" customHeight="1">
      <c r="A9" s="37" t="s">
        <v>5</v>
      </c>
      <c r="B9" s="10" t="s">
        <v>66</v>
      </c>
      <c r="C9" s="4">
        <v>25</v>
      </c>
      <c r="D9" s="4">
        <v>25</v>
      </c>
      <c r="E9" s="4">
        <v>8.1</v>
      </c>
      <c r="F9" s="4">
        <v>22.3</v>
      </c>
      <c r="G9" s="1">
        <f t="shared" si="0"/>
        <v>32.4</v>
      </c>
      <c r="H9" s="2">
        <f t="shared" si="1"/>
        <v>32.4</v>
      </c>
      <c r="I9" s="31">
        <f t="shared" si="2"/>
        <v>36.32286995515695</v>
      </c>
    </row>
    <row r="10" spans="1:9" ht="11.25" customHeight="1">
      <c r="A10" s="38" t="s">
        <v>6</v>
      </c>
      <c r="B10" s="13" t="s">
        <v>30</v>
      </c>
      <c r="C10" s="3">
        <f>C11+C12</f>
        <v>121.9</v>
      </c>
      <c r="D10" s="3">
        <f>D11+D12</f>
        <v>121.9</v>
      </c>
      <c r="E10" s="3">
        <f>E11+E12</f>
        <v>146.3</v>
      </c>
      <c r="F10" s="3">
        <f>F11+F12</f>
        <v>109.1</v>
      </c>
      <c r="G10" s="1">
        <f t="shared" si="0"/>
        <v>120.01640689089419</v>
      </c>
      <c r="H10" s="2">
        <f t="shared" si="1"/>
        <v>120.01640689089419</v>
      </c>
      <c r="I10" s="31">
        <f t="shared" si="2"/>
        <v>134.09715857011918</v>
      </c>
    </row>
    <row r="11" spans="1:9" ht="12.75" customHeight="1">
      <c r="A11" s="37" t="s">
        <v>7</v>
      </c>
      <c r="B11" s="10" t="s">
        <v>31</v>
      </c>
      <c r="C11" s="4">
        <v>35.1</v>
      </c>
      <c r="D11" s="4">
        <v>35.1</v>
      </c>
      <c r="E11" s="4">
        <v>29.1</v>
      </c>
      <c r="F11" s="4">
        <v>28.5</v>
      </c>
      <c r="G11" s="1">
        <f t="shared" si="0"/>
        <v>82.90598290598291</v>
      </c>
      <c r="H11" s="2">
        <f t="shared" si="1"/>
        <v>82.90598290598291</v>
      </c>
      <c r="I11" s="31">
        <f t="shared" si="2"/>
        <v>102.10526315789474</v>
      </c>
    </row>
    <row r="12" spans="1:9" ht="18" customHeight="1">
      <c r="A12" s="38" t="s">
        <v>22</v>
      </c>
      <c r="B12" s="13" t="s">
        <v>119</v>
      </c>
      <c r="C12" s="20">
        <f>C13+C14</f>
        <v>86.8</v>
      </c>
      <c r="D12" s="20">
        <f>D13+D14</f>
        <v>86.8</v>
      </c>
      <c r="E12" s="20">
        <f>E13+E14</f>
        <v>117.2</v>
      </c>
      <c r="F12" s="20">
        <f>F13+F14</f>
        <v>80.6</v>
      </c>
      <c r="G12" s="1">
        <f t="shared" si="0"/>
        <v>135.02304147465438</v>
      </c>
      <c r="H12" s="2">
        <f t="shared" si="1"/>
        <v>135.02304147465438</v>
      </c>
      <c r="I12" s="31">
        <f t="shared" si="2"/>
        <v>145.40942928039703</v>
      </c>
    </row>
    <row r="13" spans="1:9" ht="15.75" customHeight="1">
      <c r="A13" s="37" t="s">
        <v>8</v>
      </c>
      <c r="B13" s="10" t="s">
        <v>33</v>
      </c>
      <c r="C13" s="4">
        <v>86</v>
      </c>
      <c r="D13" s="4">
        <v>86</v>
      </c>
      <c r="E13" s="4">
        <v>116.2</v>
      </c>
      <c r="F13" s="4">
        <v>69.1</v>
      </c>
      <c r="G13" s="1">
        <f t="shared" si="0"/>
        <v>135.11627906976744</v>
      </c>
      <c r="H13" s="2">
        <f t="shared" si="1"/>
        <v>135.11627906976744</v>
      </c>
      <c r="I13" s="31">
        <f t="shared" si="2"/>
        <v>168.1620839363242</v>
      </c>
    </row>
    <row r="14" spans="1:9" ht="12.75" customHeight="1">
      <c r="A14" s="37" t="s">
        <v>9</v>
      </c>
      <c r="B14" s="10" t="s">
        <v>34</v>
      </c>
      <c r="C14" s="4">
        <v>0.8</v>
      </c>
      <c r="D14" s="4">
        <v>0.8</v>
      </c>
      <c r="E14" s="4">
        <v>1</v>
      </c>
      <c r="F14" s="21">
        <v>11.5</v>
      </c>
      <c r="G14" s="1">
        <f t="shared" si="0"/>
        <v>125</v>
      </c>
      <c r="H14" s="2">
        <f t="shared" si="1"/>
        <v>125</v>
      </c>
      <c r="I14" s="31">
        <f t="shared" si="2"/>
        <v>8.695652173913043</v>
      </c>
    </row>
    <row r="15" spans="1:9" s="48" customFormat="1" ht="12.75" customHeight="1">
      <c r="A15" s="45" t="s">
        <v>87</v>
      </c>
      <c r="B15" s="46" t="s">
        <v>88</v>
      </c>
      <c r="C15" s="20">
        <v>2</v>
      </c>
      <c r="D15" s="20">
        <v>2</v>
      </c>
      <c r="E15" s="20">
        <v>37.3</v>
      </c>
      <c r="F15" s="47"/>
      <c r="G15" s="1" t="s">
        <v>99</v>
      </c>
      <c r="H15" s="1" t="s">
        <v>99</v>
      </c>
      <c r="I15" s="31"/>
    </row>
    <row r="16" spans="1:9" ht="12.75">
      <c r="A16" s="39" t="s">
        <v>20</v>
      </c>
      <c r="B16" s="14"/>
      <c r="C16" s="1">
        <f>C17</f>
        <v>18</v>
      </c>
      <c r="D16" s="1">
        <f>D19+D20+D17</f>
        <v>18</v>
      </c>
      <c r="E16" s="1">
        <f>E17+E20+E19</f>
        <v>18.6</v>
      </c>
      <c r="F16" s="1">
        <v>10.8</v>
      </c>
      <c r="G16" s="1">
        <f>E16/C16*100</f>
        <v>103.33333333333334</v>
      </c>
      <c r="H16" s="2">
        <f>E16/D16*100</f>
        <v>103.33333333333334</v>
      </c>
      <c r="I16" s="31">
        <f aca="true" t="shared" si="3" ref="I16:I26">E16/F16*100</f>
        <v>172.22222222222223</v>
      </c>
    </row>
    <row r="17" spans="1:9" ht="24.75">
      <c r="A17" s="38" t="s">
        <v>10</v>
      </c>
      <c r="B17" s="13" t="s">
        <v>120</v>
      </c>
      <c r="C17" s="3">
        <f>C18</f>
        <v>18</v>
      </c>
      <c r="D17" s="3">
        <f>D18</f>
        <v>18</v>
      </c>
      <c r="E17" s="3">
        <f>E18</f>
        <v>18.6</v>
      </c>
      <c r="F17" s="3">
        <f>F18</f>
        <v>3.7</v>
      </c>
      <c r="G17" s="1">
        <f>E17/C17*100</f>
        <v>103.33333333333334</v>
      </c>
      <c r="H17" s="2">
        <f>E17/D17*100</f>
        <v>103.33333333333334</v>
      </c>
      <c r="I17" s="31">
        <f t="shared" si="3"/>
        <v>502.7027027027027</v>
      </c>
    </row>
    <row r="18" spans="1:9" ht="27.75" customHeight="1">
      <c r="A18" s="37" t="s">
        <v>68</v>
      </c>
      <c r="B18" s="10" t="s">
        <v>70</v>
      </c>
      <c r="C18" s="4">
        <v>18</v>
      </c>
      <c r="D18" s="4">
        <v>18</v>
      </c>
      <c r="E18" s="4">
        <v>18.6</v>
      </c>
      <c r="F18" s="4">
        <v>3.7</v>
      </c>
      <c r="G18" s="1">
        <f>E18/C18*100</f>
        <v>103.33333333333334</v>
      </c>
      <c r="H18" s="2">
        <f>E18/D18*100</f>
        <v>103.33333333333334</v>
      </c>
      <c r="I18" s="31">
        <f t="shared" si="3"/>
        <v>502.7027027027027</v>
      </c>
    </row>
    <row r="19" spans="1:9" ht="12.75" customHeight="1">
      <c r="A19" s="37" t="s">
        <v>84</v>
      </c>
      <c r="B19" s="10" t="s">
        <v>85</v>
      </c>
      <c r="C19" s="4"/>
      <c r="D19" s="4"/>
      <c r="E19" s="4"/>
      <c r="F19" s="4">
        <v>6.2</v>
      </c>
      <c r="G19" s="1"/>
      <c r="H19" s="2"/>
      <c r="I19" s="31">
        <f t="shared" si="3"/>
        <v>0</v>
      </c>
    </row>
    <row r="20" spans="1:9" ht="12" customHeight="1">
      <c r="A20" s="37" t="s">
        <v>71</v>
      </c>
      <c r="B20" s="10" t="s">
        <v>72</v>
      </c>
      <c r="C20" s="4"/>
      <c r="D20" s="4"/>
      <c r="E20" s="4"/>
      <c r="F20" s="4">
        <v>0.9</v>
      </c>
      <c r="G20" s="1"/>
      <c r="H20" s="2"/>
      <c r="I20" s="31">
        <f t="shared" si="3"/>
        <v>0</v>
      </c>
    </row>
    <row r="21" spans="1:9" ht="18.75" customHeight="1">
      <c r="A21" s="38" t="s">
        <v>11</v>
      </c>
      <c r="B21" s="13" t="s">
        <v>36</v>
      </c>
      <c r="C21" s="3">
        <f>C22+C27+C23+C26+C28+C25+C30</f>
        <v>1812.8</v>
      </c>
      <c r="D21" s="3">
        <f>D22+D27+D23+D26+D28+D25+D30</f>
        <v>2491.1</v>
      </c>
      <c r="E21" s="49">
        <f>E22+E27+E23+E24+E26+E28+E30</f>
        <v>1728</v>
      </c>
      <c r="F21" s="49">
        <f>F22+F27+F23+F24+F26+F28+F30</f>
        <v>1520.7999999999997</v>
      </c>
      <c r="G21" s="1">
        <f>E21/C21*100</f>
        <v>95.32215357458075</v>
      </c>
      <c r="H21" s="2">
        <f>E21/D21*100</f>
        <v>69.36694632893101</v>
      </c>
      <c r="I21" s="31">
        <f t="shared" si="3"/>
        <v>113.62440820620728</v>
      </c>
    </row>
    <row r="22" spans="1:9" ht="16.5">
      <c r="A22" s="37" t="s">
        <v>50</v>
      </c>
      <c r="B22" s="10" t="s">
        <v>37</v>
      </c>
      <c r="C22" s="4">
        <v>1426.7</v>
      </c>
      <c r="D22" s="4">
        <v>1426.7</v>
      </c>
      <c r="E22" s="4">
        <v>1046.9</v>
      </c>
      <c r="F22" s="4">
        <v>939.8</v>
      </c>
      <c r="G22" s="1">
        <f>E22/C22*100</f>
        <v>73.37912665591926</v>
      </c>
      <c r="H22" s="2">
        <f>E22/D22*100</f>
        <v>73.37912665591926</v>
      </c>
      <c r="I22" s="31">
        <f t="shared" si="3"/>
        <v>111.39604171100234</v>
      </c>
    </row>
    <row r="23" spans="1:9" ht="24" customHeight="1">
      <c r="A23" s="37" t="s">
        <v>73</v>
      </c>
      <c r="B23" s="10" t="s">
        <v>74</v>
      </c>
      <c r="C23" s="4">
        <v>87.3</v>
      </c>
      <c r="D23" s="4">
        <v>420.8</v>
      </c>
      <c r="E23" s="4">
        <v>420.8</v>
      </c>
      <c r="F23" s="4">
        <v>369.4</v>
      </c>
      <c r="G23" s="1">
        <f>E23/C23*100</f>
        <v>482.01603665521196</v>
      </c>
      <c r="H23" s="2">
        <f>E23/D23*100</f>
        <v>100</v>
      </c>
      <c r="I23" s="31">
        <f t="shared" si="3"/>
        <v>113.91445587439091</v>
      </c>
    </row>
    <row r="24" spans="1:9" ht="24.75" customHeight="1">
      <c r="A24" s="40" t="s">
        <v>79</v>
      </c>
      <c r="B24" s="10" t="s">
        <v>80</v>
      </c>
      <c r="C24" s="4"/>
      <c r="D24" s="4"/>
      <c r="E24" s="4"/>
      <c r="F24" s="4">
        <v>99.1</v>
      </c>
      <c r="G24" s="1"/>
      <c r="H24" s="2"/>
      <c r="I24" s="31">
        <f t="shared" si="3"/>
        <v>0</v>
      </c>
    </row>
    <row r="25" spans="1:9" ht="24.75" customHeight="1">
      <c r="A25" s="37" t="s">
        <v>117</v>
      </c>
      <c r="B25" s="10" t="s">
        <v>118</v>
      </c>
      <c r="C25" s="4"/>
      <c r="D25" s="4">
        <v>373</v>
      </c>
      <c r="E25" s="4"/>
      <c r="F25" s="4"/>
      <c r="G25" s="1"/>
      <c r="H25" s="2"/>
      <c r="I25" s="31"/>
    </row>
    <row r="26" spans="1:9" ht="25.5" customHeight="1">
      <c r="A26" s="37" t="s">
        <v>81</v>
      </c>
      <c r="B26" s="10" t="s">
        <v>82</v>
      </c>
      <c r="C26" s="4">
        <v>256.5</v>
      </c>
      <c r="D26" s="4">
        <v>128.3</v>
      </c>
      <c r="E26" s="4">
        <v>128.3</v>
      </c>
      <c r="F26" s="4">
        <v>76.6</v>
      </c>
      <c r="G26" s="1">
        <f>E26/C26*100</f>
        <v>50.01949317738792</v>
      </c>
      <c r="H26" s="2">
        <f aca="true" t="shared" si="4" ref="H26:H32">E26/D26*100</f>
        <v>100</v>
      </c>
      <c r="I26" s="31">
        <f t="shared" si="3"/>
        <v>167.49347258485642</v>
      </c>
    </row>
    <row r="27" spans="1:9" ht="24" customHeight="1">
      <c r="A27" s="37" t="s">
        <v>77</v>
      </c>
      <c r="B27" s="10" t="s">
        <v>67</v>
      </c>
      <c r="C27" s="4">
        <v>42.2</v>
      </c>
      <c r="D27" s="4">
        <v>43.8</v>
      </c>
      <c r="E27" s="4">
        <v>33.5</v>
      </c>
      <c r="F27" s="4">
        <v>35.9</v>
      </c>
      <c r="G27" s="1">
        <f>E27/C27*100</f>
        <v>79.38388625592417</v>
      </c>
      <c r="H27" s="2">
        <f t="shared" si="4"/>
        <v>76.48401826484019</v>
      </c>
      <c r="I27" s="31">
        <f>E27/F27*100</f>
        <v>93.31476323119777</v>
      </c>
    </row>
    <row r="28" spans="1:9" ht="15.75" customHeight="1">
      <c r="A28" s="37" t="s">
        <v>96</v>
      </c>
      <c r="B28" s="10" t="s">
        <v>97</v>
      </c>
      <c r="C28" s="4">
        <v>0.1</v>
      </c>
      <c r="D28" s="4">
        <v>0.1</v>
      </c>
      <c r="E28" s="4">
        <v>0.1</v>
      </c>
      <c r="F28" s="4"/>
      <c r="G28" s="1">
        <f>E28/C28*100</f>
        <v>100</v>
      </c>
      <c r="H28" s="2">
        <f t="shared" si="4"/>
        <v>100</v>
      </c>
      <c r="I28" s="31"/>
    </row>
    <row r="29" spans="1:9" ht="3.75" customHeight="1" hidden="1">
      <c r="A29" s="37" t="s">
        <v>26</v>
      </c>
      <c r="B29" s="10"/>
      <c r="C29" s="4"/>
      <c r="D29" s="4"/>
      <c r="E29" s="4"/>
      <c r="F29" s="4"/>
      <c r="G29" s="1" t="e">
        <f>E29/C29*100</f>
        <v>#DIV/0!</v>
      </c>
      <c r="H29" s="2" t="e">
        <f t="shared" si="4"/>
        <v>#DIV/0!</v>
      </c>
      <c r="I29" s="31"/>
    </row>
    <row r="30" spans="1:9" ht="18.75" customHeight="1">
      <c r="A30" s="37" t="s">
        <v>108</v>
      </c>
      <c r="B30" s="10" t="s">
        <v>109</v>
      </c>
      <c r="C30" s="4"/>
      <c r="D30" s="4">
        <v>98.4</v>
      </c>
      <c r="E30" s="4">
        <v>98.4</v>
      </c>
      <c r="F30" s="4"/>
      <c r="G30" s="1"/>
      <c r="H30" s="2">
        <f t="shared" si="4"/>
        <v>100</v>
      </c>
      <c r="I30" s="31"/>
    </row>
    <row r="31" spans="1:9" ht="24.75" customHeight="1">
      <c r="A31" s="38" t="s">
        <v>12</v>
      </c>
      <c r="B31" s="13" t="s">
        <v>38</v>
      </c>
      <c r="C31" s="3">
        <v>279.7</v>
      </c>
      <c r="D31" s="3">
        <v>612.5</v>
      </c>
      <c r="E31" s="3">
        <v>304.1</v>
      </c>
      <c r="F31" s="3">
        <v>37</v>
      </c>
      <c r="G31" s="1">
        <f>E31/C31*100</f>
        <v>108.72363246335361</v>
      </c>
      <c r="H31" s="2">
        <f t="shared" si="4"/>
        <v>49.64897959183674</v>
      </c>
      <c r="I31" s="31">
        <f>E31/F31*100</f>
        <v>821.891891891892</v>
      </c>
    </row>
    <row r="32" spans="1:9" ht="17.25" customHeight="1">
      <c r="A32" s="41" t="s">
        <v>13</v>
      </c>
      <c r="B32" s="15"/>
      <c r="C32" s="5">
        <f>C4+C21+C31</f>
        <v>2419.3999999999996</v>
      </c>
      <c r="D32" s="5">
        <f>D4+D21+D31</f>
        <v>3430.5</v>
      </c>
      <c r="E32" s="5">
        <f>E4+E21+E31</f>
        <v>2382.7999999999997</v>
      </c>
      <c r="F32" s="5">
        <f>F4+F21+F31</f>
        <v>1817.1999999999998</v>
      </c>
      <c r="G32" s="1">
        <f>E32/C32*100</f>
        <v>98.48722823840622</v>
      </c>
      <c r="H32" s="2">
        <f t="shared" si="4"/>
        <v>69.45926249817809</v>
      </c>
      <c r="I32" s="31">
        <f>E32/F32*100</f>
        <v>131.12480739599383</v>
      </c>
    </row>
    <row r="33" spans="1:9" ht="12.75" customHeight="1">
      <c r="A33" s="42" t="s">
        <v>14</v>
      </c>
      <c r="B33" s="14"/>
      <c r="C33" s="6"/>
      <c r="D33" s="6"/>
      <c r="E33" s="6"/>
      <c r="F33" s="6"/>
      <c r="G33" s="1"/>
      <c r="H33" s="2"/>
      <c r="I33" s="31"/>
    </row>
    <row r="34" spans="1:9" ht="12.75">
      <c r="A34" s="38" t="s">
        <v>15</v>
      </c>
      <c r="B34" s="16" t="s">
        <v>39</v>
      </c>
      <c r="C34" s="3">
        <v>875.4</v>
      </c>
      <c r="D34" s="3">
        <v>788.9</v>
      </c>
      <c r="E34" s="3">
        <v>601.6</v>
      </c>
      <c r="F34" s="3">
        <v>507.5</v>
      </c>
      <c r="G34" s="1">
        <f aca="true" t="shared" si="5" ref="G34:G40">E34/C34*100</f>
        <v>68.7228695453507</v>
      </c>
      <c r="H34" s="2">
        <f aca="true" t="shared" si="6" ref="H34:H42">E34/D34*100</f>
        <v>76.2580808721004</v>
      </c>
      <c r="I34" s="31">
        <f aca="true" t="shared" si="7" ref="I34:I39">E34/F34*100</f>
        <v>118.54187192118226</v>
      </c>
    </row>
    <row r="35" spans="1:9" ht="12.75">
      <c r="A35" s="37" t="s">
        <v>16</v>
      </c>
      <c r="B35" s="10">
        <v>211.213</v>
      </c>
      <c r="C35" s="4">
        <v>850</v>
      </c>
      <c r="D35" s="4">
        <v>597.5</v>
      </c>
      <c r="E35" s="4">
        <v>380.7</v>
      </c>
      <c r="F35" s="4">
        <v>459.9</v>
      </c>
      <c r="G35" s="1">
        <f t="shared" si="5"/>
        <v>44.78823529411765</v>
      </c>
      <c r="H35" s="2">
        <f t="shared" si="6"/>
        <v>63.71548117154811</v>
      </c>
      <c r="I35" s="31">
        <f t="shared" si="7"/>
        <v>82.7788649706458</v>
      </c>
    </row>
    <row r="36" spans="1:9" ht="12.75">
      <c r="A36" s="37" t="s">
        <v>23</v>
      </c>
      <c r="B36" s="10">
        <v>223</v>
      </c>
      <c r="C36" s="4">
        <v>12</v>
      </c>
      <c r="D36" s="4">
        <v>15</v>
      </c>
      <c r="E36" s="4">
        <v>8.2</v>
      </c>
      <c r="F36" s="4">
        <v>5.9</v>
      </c>
      <c r="G36" s="1">
        <f t="shared" si="5"/>
        <v>68.33333333333333</v>
      </c>
      <c r="H36" s="2">
        <f t="shared" si="6"/>
        <v>54.666666666666664</v>
      </c>
      <c r="I36" s="31">
        <f t="shared" si="7"/>
        <v>138.9830508474576</v>
      </c>
    </row>
    <row r="37" spans="1:9" ht="11.25" customHeight="1">
      <c r="A37" s="37" t="s">
        <v>17</v>
      </c>
      <c r="B37" s="10"/>
      <c r="C37" s="4">
        <f>C34-C35-C36</f>
        <v>13.399999999999977</v>
      </c>
      <c r="D37" s="4">
        <f>D34-D35-D36</f>
        <v>176.39999999999998</v>
      </c>
      <c r="E37" s="4">
        <f>E34-E35-E36</f>
        <v>212.70000000000005</v>
      </c>
      <c r="F37" s="4">
        <f>F34-F35-F36</f>
        <v>41.700000000000024</v>
      </c>
      <c r="G37" s="1">
        <f t="shared" si="5"/>
        <v>1587.313432835824</v>
      </c>
      <c r="H37" s="2">
        <f t="shared" si="6"/>
        <v>120.57823129251706</v>
      </c>
      <c r="I37" s="31">
        <f t="shared" si="7"/>
        <v>510.071942446043</v>
      </c>
    </row>
    <row r="38" spans="1:9" ht="12.75" hidden="1">
      <c r="A38" s="45" t="s">
        <v>90</v>
      </c>
      <c r="B38" s="17" t="s">
        <v>89</v>
      </c>
      <c r="C38" s="4"/>
      <c r="D38" s="4"/>
      <c r="E38" s="4"/>
      <c r="F38" s="4"/>
      <c r="G38" s="1" t="e">
        <f t="shared" si="5"/>
        <v>#DIV/0!</v>
      </c>
      <c r="H38" s="2" t="e">
        <f t="shared" si="6"/>
        <v>#DIV/0!</v>
      </c>
      <c r="I38" s="31" t="e">
        <f t="shared" si="7"/>
        <v>#DIV/0!</v>
      </c>
    </row>
    <row r="39" spans="1:9" ht="12.75">
      <c r="A39" s="39" t="s">
        <v>24</v>
      </c>
      <c r="B39" s="17" t="s">
        <v>54</v>
      </c>
      <c r="C39" s="1">
        <v>42.2</v>
      </c>
      <c r="D39" s="1">
        <v>43.8</v>
      </c>
      <c r="E39" s="1">
        <v>31.6</v>
      </c>
      <c r="F39" s="1">
        <v>28.1</v>
      </c>
      <c r="G39" s="1">
        <f t="shared" si="5"/>
        <v>74.88151658767772</v>
      </c>
      <c r="H39" s="2">
        <f t="shared" si="6"/>
        <v>72.14611872146119</v>
      </c>
      <c r="I39" s="31">
        <f t="shared" si="7"/>
        <v>112.45551601423487</v>
      </c>
    </row>
    <row r="40" spans="1:9" ht="16.5">
      <c r="A40" s="38" t="s">
        <v>40</v>
      </c>
      <c r="B40" s="16" t="s">
        <v>41</v>
      </c>
      <c r="C40" s="3">
        <v>0.7</v>
      </c>
      <c r="D40" s="3">
        <v>0.7</v>
      </c>
      <c r="E40" s="3"/>
      <c r="F40" s="3"/>
      <c r="G40" s="1">
        <f t="shared" si="5"/>
        <v>0</v>
      </c>
      <c r="H40" s="2">
        <f t="shared" si="6"/>
        <v>0</v>
      </c>
      <c r="I40" s="31"/>
    </row>
    <row r="41" spans="1:9" ht="12.75" customHeight="1">
      <c r="A41" s="38" t="s">
        <v>58</v>
      </c>
      <c r="B41" s="16" t="s">
        <v>55</v>
      </c>
      <c r="C41" s="3"/>
      <c r="D41" s="3">
        <v>18.5</v>
      </c>
      <c r="E41" s="3">
        <v>18</v>
      </c>
      <c r="F41" s="3">
        <v>23.3</v>
      </c>
      <c r="G41" s="1"/>
      <c r="H41" s="2">
        <f t="shared" si="6"/>
        <v>97.2972972972973</v>
      </c>
      <c r="I41" s="31">
        <f>E41/F41*100</f>
        <v>77.25321888412017</v>
      </c>
    </row>
    <row r="42" spans="1:9" ht="12.75">
      <c r="A42" s="38" t="s">
        <v>57</v>
      </c>
      <c r="B42" s="16" t="s">
        <v>56</v>
      </c>
      <c r="C42" s="3">
        <v>628.6</v>
      </c>
      <c r="D42" s="3">
        <v>969.3</v>
      </c>
      <c r="E42" s="3">
        <v>554.3</v>
      </c>
      <c r="F42" s="3">
        <v>191.7</v>
      </c>
      <c r="G42" s="1">
        <f aca="true" t="shared" si="8" ref="G42:G53">E42/C42*100</f>
        <v>88.18008272351256</v>
      </c>
      <c r="H42" s="2">
        <f t="shared" si="6"/>
        <v>57.185597854121525</v>
      </c>
      <c r="I42" s="31">
        <f>E42/F42*100</f>
        <v>289.14971309337506</v>
      </c>
    </row>
    <row r="43" spans="1:9" ht="12.75">
      <c r="A43" s="39" t="s">
        <v>45</v>
      </c>
      <c r="B43" s="17" t="s">
        <v>59</v>
      </c>
      <c r="C43" s="1">
        <v>5.2</v>
      </c>
      <c r="D43" s="1"/>
      <c r="E43" s="4"/>
      <c r="F43" s="4"/>
      <c r="G43" s="1">
        <f t="shared" si="8"/>
        <v>0</v>
      </c>
      <c r="H43" s="2"/>
      <c r="I43" s="31"/>
    </row>
    <row r="44" spans="1:9" ht="12.75">
      <c r="A44" s="38" t="s">
        <v>21</v>
      </c>
      <c r="B44" s="16" t="s">
        <v>42</v>
      </c>
      <c r="C44" s="3">
        <v>549.6</v>
      </c>
      <c r="D44" s="3">
        <v>549.7</v>
      </c>
      <c r="E44" s="3">
        <v>431</v>
      </c>
      <c r="F44" s="3">
        <v>286.2</v>
      </c>
      <c r="G44" s="1">
        <f t="shared" si="8"/>
        <v>78.42066957787482</v>
      </c>
      <c r="H44" s="2">
        <f aca="true" t="shared" si="9" ref="H44:H53">E44/D44*100</f>
        <v>78.40640349281426</v>
      </c>
      <c r="I44" s="31">
        <f>E44/F44*100</f>
        <v>150.59399021663174</v>
      </c>
    </row>
    <row r="45" spans="1:9" ht="12.75">
      <c r="A45" s="37" t="s">
        <v>16</v>
      </c>
      <c r="B45" s="10">
        <v>211.213</v>
      </c>
      <c r="C45" s="4">
        <v>447.3</v>
      </c>
      <c r="D45" s="4">
        <v>468.5</v>
      </c>
      <c r="E45" s="4">
        <v>313.7</v>
      </c>
      <c r="F45" s="4">
        <v>265</v>
      </c>
      <c r="G45" s="1">
        <f t="shared" si="8"/>
        <v>70.13190252626872</v>
      </c>
      <c r="H45" s="2">
        <f t="shared" si="9"/>
        <v>66.95837780149412</v>
      </c>
      <c r="I45" s="31">
        <f>E45/F45*100</f>
        <v>118.37735849056602</v>
      </c>
    </row>
    <row r="46" spans="1:9" ht="11.25" customHeight="1">
      <c r="A46" s="37" t="s">
        <v>23</v>
      </c>
      <c r="B46" s="10">
        <v>223</v>
      </c>
      <c r="C46" s="4">
        <v>11.9</v>
      </c>
      <c r="D46" s="4">
        <v>11.9</v>
      </c>
      <c r="E46" s="4">
        <v>5.6</v>
      </c>
      <c r="F46" s="4">
        <v>4.1</v>
      </c>
      <c r="G46" s="1">
        <f t="shared" si="8"/>
        <v>47.05882352941176</v>
      </c>
      <c r="H46" s="2">
        <f t="shared" si="9"/>
        <v>47.05882352941176</v>
      </c>
      <c r="I46" s="31">
        <f>E46/F46*100</f>
        <v>136.58536585365854</v>
      </c>
    </row>
    <row r="47" spans="1:9" ht="12.75">
      <c r="A47" s="37" t="s">
        <v>46</v>
      </c>
      <c r="B47" s="10"/>
      <c r="C47" s="50">
        <f>C44-C45-C46</f>
        <v>90.4</v>
      </c>
      <c r="D47" s="4">
        <f>D44-D45-D46</f>
        <v>69.30000000000004</v>
      </c>
      <c r="E47" s="4">
        <f>E44-E45-E46</f>
        <v>111.70000000000002</v>
      </c>
      <c r="F47" s="4">
        <f>F44-F45-F46</f>
        <v>17.099999999999987</v>
      </c>
      <c r="G47" s="1">
        <f t="shared" si="8"/>
        <v>123.56194690265487</v>
      </c>
      <c r="H47" s="2">
        <f t="shared" si="9"/>
        <v>161.18326118326112</v>
      </c>
      <c r="I47" s="31">
        <f>E47/F47*100</f>
        <v>653.2163742690065</v>
      </c>
    </row>
    <row r="48" spans="1:9" ht="12.75">
      <c r="A48" s="39" t="s">
        <v>61</v>
      </c>
      <c r="B48" s="30" t="s">
        <v>60</v>
      </c>
      <c r="C48" s="20">
        <v>4</v>
      </c>
      <c r="D48" s="20">
        <v>4</v>
      </c>
      <c r="E48" s="20">
        <v>4</v>
      </c>
      <c r="F48" s="20">
        <v>3.5</v>
      </c>
      <c r="G48" s="1">
        <f t="shared" si="8"/>
        <v>100</v>
      </c>
      <c r="H48" s="2">
        <f t="shared" si="9"/>
        <v>100</v>
      </c>
      <c r="I48" s="31">
        <f>E48/F48*100</f>
        <v>114.28571428571428</v>
      </c>
    </row>
    <row r="49" spans="1:9" ht="12.75">
      <c r="A49" s="39" t="s">
        <v>62</v>
      </c>
      <c r="B49" s="17" t="s">
        <v>63</v>
      </c>
      <c r="C49" s="1">
        <v>2</v>
      </c>
      <c r="D49" s="1">
        <v>2</v>
      </c>
      <c r="E49" s="20"/>
      <c r="F49" s="20"/>
      <c r="G49" s="1">
        <f t="shared" si="8"/>
        <v>0</v>
      </c>
      <c r="H49" s="2">
        <f t="shared" si="9"/>
        <v>0</v>
      </c>
      <c r="I49" s="31"/>
    </row>
    <row r="50" spans="1:9" ht="12.75">
      <c r="A50" s="39" t="s">
        <v>43</v>
      </c>
      <c r="B50" s="13">
        <v>1003</v>
      </c>
      <c r="C50" s="3">
        <f>C51+C52+C54</f>
        <v>311.7</v>
      </c>
      <c r="D50" s="3">
        <f>D51+D52+D54</f>
        <v>1093.6</v>
      </c>
      <c r="E50" s="3">
        <f>E51+E52</f>
        <v>440.6</v>
      </c>
      <c r="F50" s="3">
        <f>F51+F52</f>
        <v>388.8</v>
      </c>
      <c r="G50" s="1">
        <f t="shared" si="8"/>
        <v>141.35386589669557</v>
      </c>
      <c r="H50" s="2">
        <f t="shared" si="9"/>
        <v>40.2889539136796</v>
      </c>
      <c r="I50" s="31">
        <f>E50/F50*100</f>
        <v>113.3230452674897</v>
      </c>
    </row>
    <row r="51" spans="1:9" ht="12" customHeight="1">
      <c r="A51" s="39" t="s">
        <v>86</v>
      </c>
      <c r="B51" s="18" t="s">
        <v>83</v>
      </c>
      <c r="C51" s="32">
        <v>197.2</v>
      </c>
      <c r="D51" s="32">
        <v>653</v>
      </c>
      <c r="E51" s="20"/>
      <c r="F51" s="20"/>
      <c r="G51" s="1">
        <f t="shared" si="8"/>
        <v>0</v>
      </c>
      <c r="H51" s="2">
        <f t="shared" si="9"/>
        <v>0</v>
      </c>
      <c r="I51" s="31"/>
    </row>
    <row r="52" spans="1:9" ht="11.25" customHeight="1">
      <c r="A52" s="37" t="s">
        <v>48</v>
      </c>
      <c r="B52" s="18" t="s">
        <v>64</v>
      </c>
      <c r="C52" s="23">
        <v>114.5</v>
      </c>
      <c r="D52" s="23">
        <v>440.6</v>
      </c>
      <c r="E52" s="3">
        <v>440.6</v>
      </c>
      <c r="F52" s="3">
        <v>388.8</v>
      </c>
      <c r="G52" s="1">
        <f t="shared" si="8"/>
        <v>384.8034934497817</v>
      </c>
      <c r="H52" s="2">
        <f t="shared" si="9"/>
        <v>100</v>
      </c>
      <c r="I52" s="31">
        <f>E52/F52*100</f>
        <v>113.3230452674897</v>
      </c>
    </row>
    <row r="53" spans="1:9" ht="14.25" customHeight="1" hidden="1">
      <c r="A53" s="37" t="s">
        <v>44</v>
      </c>
      <c r="B53" s="18" t="s">
        <v>47</v>
      </c>
      <c r="C53" s="4"/>
      <c r="D53" s="4"/>
      <c r="E53" s="4"/>
      <c r="F53" s="4"/>
      <c r="G53" s="1" t="e">
        <f t="shared" si="8"/>
        <v>#DIV/0!</v>
      </c>
      <c r="H53" s="2" t="e">
        <f t="shared" si="9"/>
        <v>#DIV/0!</v>
      </c>
      <c r="I53" s="31" t="e">
        <f>E53/F53*100</f>
        <v>#DIV/0!</v>
      </c>
    </row>
    <row r="54" spans="1:9" ht="14.25" customHeight="1">
      <c r="A54" s="39" t="s">
        <v>86</v>
      </c>
      <c r="B54" s="18" t="s">
        <v>116</v>
      </c>
      <c r="C54" s="4"/>
      <c r="D54" s="4"/>
      <c r="E54" s="4"/>
      <c r="F54" s="4"/>
      <c r="G54" s="1"/>
      <c r="H54" s="2"/>
      <c r="I54" s="31"/>
    </row>
    <row r="55" spans="1:9" ht="15.75" customHeight="1">
      <c r="A55" s="41" t="s">
        <v>18</v>
      </c>
      <c r="B55" s="15"/>
      <c r="C55" s="7">
        <f>C34+C39+C40+C41+C42+C43+C44+C48+C49+C50</f>
        <v>2419.4</v>
      </c>
      <c r="D55" s="7">
        <f>D34+D39+D40+D41+D42+D43+D44+D48+D49+D50</f>
        <v>3470.4999999999995</v>
      </c>
      <c r="E55" s="7">
        <f>E34+E39+E40+E41+E42+E43+E44+E48+E49+E50</f>
        <v>2081.1</v>
      </c>
      <c r="F55" s="7">
        <f>F34+F39+F40+F41+F42+F43+F44+F48+F49+F50+F38</f>
        <v>1429.1</v>
      </c>
      <c r="G55" s="1">
        <f>E55/C55*100</f>
        <v>86.01719434570553</v>
      </c>
      <c r="H55" s="2">
        <f>E55/D55*100</f>
        <v>59.96542284973347</v>
      </c>
      <c r="I55" s="31">
        <f>E55/F55*100</f>
        <v>145.62311944580506</v>
      </c>
    </row>
    <row r="56" spans="1:9" ht="20.25" customHeight="1">
      <c r="A56" s="39" t="s">
        <v>49</v>
      </c>
      <c r="B56" s="19"/>
      <c r="C56" s="7">
        <f>C32-C55</f>
        <v>0</v>
      </c>
      <c r="D56" s="7">
        <f>D32-D55</f>
        <v>-39.999999999999545</v>
      </c>
      <c r="E56" s="7">
        <f>E32-E55</f>
        <v>301.6999999999998</v>
      </c>
      <c r="F56" s="7">
        <f>F32-F55</f>
        <v>388.0999999999999</v>
      </c>
      <c r="G56" s="1"/>
      <c r="H56" s="8"/>
      <c r="I56" s="29"/>
    </row>
    <row r="57" spans="1:8" ht="12" customHeight="1">
      <c r="A57" s="43"/>
      <c r="B57" s="24"/>
      <c r="C57" s="25"/>
      <c r="D57" s="25"/>
      <c r="E57" s="25"/>
      <c r="F57" s="25"/>
      <c r="G57" s="26"/>
      <c r="H57" s="27"/>
    </row>
    <row r="58" spans="1:6" ht="12.75">
      <c r="A58" s="44" t="s">
        <v>52</v>
      </c>
      <c r="C58" s="22" t="s">
        <v>53</v>
      </c>
      <c r="D58" s="22"/>
      <c r="E58" s="22"/>
      <c r="F58" s="22"/>
    </row>
    <row r="59" spans="1:6" ht="12.75">
      <c r="A59" s="44" t="s">
        <v>78</v>
      </c>
      <c r="C59" s="52"/>
      <c r="D59" s="52"/>
      <c r="E59" s="52"/>
      <c r="F59" s="22"/>
    </row>
    <row r="60" spans="3:6" ht="12.75">
      <c r="C60" s="52"/>
      <c r="D60" s="52"/>
      <c r="E60" s="52"/>
      <c r="F60" s="22"/>
    </row>
    <row r="61" spans="3:6" ht="12.75">
      <c r="C61" s="22"/>
      <c r="D61" s="22"/>
      <c r="E61" s="22"/>
      <c r="F61" s="22"/>
    </row>
    <row r="62" spans="3:6" ht="12.75">
      <c r="C62" s="22"/>
      <c r="D62" s="22"/>
      <c r="E62" s="22"/>
      <c r="F62" s="22"/>
    </row>
    <row r="63" ht="12.75">
      <c r="A63" s="28"/>
    </row>
  </sheetData>
  <mergeCells count="4">
    <mergeCell ref="A1:I1"/>
    <mergeCell ref="C60:E60"/>
    <mergeCell ref="G2:H2"/>
    <mergeCell ref="C59:E5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9">
      <selection activeCell="I14" sqref="I14"/>
    </sheetView>
  </sheetViews>
  <sheetFormatPr defaultColWidth="9.00390625" defaultRowHeight="12.75"/>
  <cols>
    <col min="1" max="1" width="36.00390625" style="0" customWidth="1"/>
    <col min="2" max="2" width="23.75390625" style="0" customWidth="1"/>
    <col min="3" max="3" width="7.375" style="0" customWidth="1"/>
    <col min="4" max="4" width="6.75390625" style="0" customWidth="1"/>
    <col min="5" max="5" width="7.625" style="0" customWidth="1"/>
    <col min="6" max="6" width="8.0039062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51" t="s">
        <v>121</v>
      </c>
      <c r="B1" s="51"/>
      <c r="C1" s="51"/>
      <c r="D1" s="51"/>
      <c r="E1" s="51"/>
      <c r="F1" s="51"/>
      <c r="G1" s="51"/>
      <c r="H1" s="51"/>
      <c r="I1" s="51"/>
    </row>
    <row r="2" spans="7:8" ht="12.75">
      <c r="G2" s="53" t="s">
        <v>25</v>
      </c>
      <c r="H2" s="53"/>
    </row>
    <row r="3" spans="1:9" ht="48">
      <c r="A3" s="9" t="s">
        <v>0</v>
      </c>
      <c r="B3" s="9" t="s">
        <v>27</v>
      </c>
      <c r="C3" s="10" t="s">
        <v>92</v>
      </c>
      <c r="D3" s="10" t="s">
        <v>93</v>
      </c>
      <c r="E3" s="10" t="s">
        <v>122</v>
      </c>
      <c r="F3" s="10" t="s">
        <v>123</v>
      </c>
      <c r="G3" s="10" t="s">
        <v>69</v>
      </c>
      <c r="H3" s="10" t="s">
        <v>51</v>
      </c>
      <c r="I3" s="10" t="s">
        <v>98</v>
      </c>
    </row>
    <row r="4" spans="1:9" ht="16.5" customHeight="1">
      <c r="A4" s="33" t="s">
        <v>1</v>
      </c>
      <c r="B4" s="11"/>
      <c r="C4" s="1">
        <f>C5+C16</f>
        <v>326.9</v>
      </c>
      <c r="D4" s="1">
        <f>D5+D16</f>
        <v>326.9</v>
      </c>
      <c r="E4" s="1">
        <f>E5+E16</f>
        <v>284</v>
      </c>
      <c r="F4" s="1">
        <f>F5+F16</f>
        <v>199.09999999999997</v>
      </c>
      <c r="G4" s="1">
        <f aca="true" t="shared" si="0" ref="G4:G14">E4/C4*100</f>
        <v>86.87672070969717</v>
      </c>
      <c r="H4" s="2">
        <f aca="true" t="shared" si="1" ref="H4:H14">E4/D4*100</f>
        <v>86.87672070969717</v>
      </c>
      <c r="I4" s="31">
        <f aca="true" t="shared" si="2" ref="I4:I14">E4/F4*100</f>
        <v>142.6418884982421</v>
      </c>
    </row>
    <row r="5" spans="1:9" ht="12.75">
      <c r="A5" s="34" t="s">
        <v>19</v>
      </c>
      <c r="B5" s="11"/>
      <c r="C5" s="1">
        <f>C6+C8+C10+C15</f>
        <v>308.9</v>
      </c>
      <c r="D5" s="1">
        <f>D6+D8+D10+D15</f>
        <v>308.9</v>
      </c>
      <c r="E5" s="1">
        <f>E6+E8+E10+E15</f>
        <v>270</v>
      </c>
      <c r="F5" s="1">
        <f>F6+F8+F10</f>
        <v>188.89999999999998</v>
      </c>
      <c r="G5" s="1">
        <f t="shared" si="0"/>
        <v>87.40692780835222</v>
      </c>
      <c r="H5" s="2">
        <f t="shared" si="1"/>
        <v>87.40692780835222</v>
      </c>
      <c r="I5" s="31">
        <f t="shared" si="2"/>
        <v>142.93276866066705</v>
      </c>
    </row>
    <row r="6" spans="1:9" ht="12.75">
      <c r="A6" s="35" t="s">
        <v>2</v>
      </c>
      <c r="B6" s="12" t="s">
        <v>28</v>
      </c>
      <c r="C6" s="3">
        <f>C7</f>
        <v>160</v>
      </c>
      <c r="D6" s="3">
        <f>D7</f>
        <v>160</v>
      </c>
      <c r="E6" s="3">
        <f>E7</f>
        <v>113.2</v>
      </c>
      <c r="F6" s="3">
        <f>F7</f>
        <v>91.4</v>
      </c>
      <c r="G6" s="1">
        <f t="shared" si="0"/>
        <v>70.75</v>
      </c>
      <c r="H6" s="2">
        <f t="shared" si="1"/>
        <v>70.75</v>
      </c>
      <c r="I6" s="31">
        <f t="shared" si="2"/>
        <v>123.85120350109409</v>
      </c>
    </row>
    <row r="7" spans="1:9" ht="12.75">
      <c r="A7" s="36" t="s">
        <v>3</v>
      </c>
      <c r="B7" s="9" t="s">
        <v>65</v>
      </c>
      <c r="C7" s="4">
        <v>160</v>
      </c>
      <c r="D7" s="4">
        <v>160</v>
      </c>
      <c r="E7" s="4">
        <v>113.2</v>
      </c>
      <c r="F7" s="4">
        <v>91.4</v>
      </c>
      <c r="G7" s="1">
        <f t="shared" si="0"/>
        <v>70.75</v>
      </c>
      <c r="H7" s="2">
        <f t="shared" si="1"/>
        <v>70.75</v>
      </c>
      <c r="I7" s="31">
        <f t="shared" si="2"/>
        <v>123.85120350109409</v>
      </c>
    </row>
    <row r="8" spans="1:9" ht="12.75">
      <c r="A8" s="35" t="s">
        <v>4</v>
      </c>
      <c r="B8" s="12" t="s">
        <v>29</v>
      </c>
      <c r="C8" s="3">
        <f>C9</f>
        <v>25</v>
      </c>
      <c r="D8" s="3">
        <f>D9</f>
        <v>25</v>
      </c>
      <c r="E8" s="3">
        <f>E9</f>
        <v>8.1</v>
      </c>
      <c r="F8" s="3">
        <f>F9</f>
        <v>22.3</v>
      </c>
      <c r="G8" s="1">
        <f t="shared" si="0"/>
        <v>32.4</v>
      </c>
      <c r="H8" s="2">
        <f t="shared" si="1"/>
        <v>32.4</v>
      </c>
      <c r="I8" s="31">
        <f t="shared" si="2"/>
        <v>36.32286995515695</v>
      </c>
    </row>
    <row r="9" spans="1:9" ht="11.25" customHeight="1">
      <c r="A9" s="37" t="s">
        <v>5</v>
      </c>
      <c r="B9" s="10" t="s">
        <v>66</v>
      </c>
      <c r="C9" s="4">
        <v>25</v>
      </c>
      <c r="D9" s="4">
        <v>25</v>
      </c>
      <c r="E9" s="4">
        <v>8.1</v>
      </c>
      <c r="F9" s="4">
        <v>22.3</v>
      </c>
      <c r="G9" s="1">
        <f t="shared" si="0"/>
        <v>32.4</v>
      </c>
      <c r="H9" s="2">
        <f t="shared" si="1"/>
        <v>32.4</v>
      </c>
      <c r="I9" s="31">
        <f t="shared" si="2"/>
        <v>36.32286995515695</v>
      </c>
    </row>
    <row r="10" spans="1:9" ht="11.25" customHeight="1">
      <c r="A10" s="38" t="s">
        <v>6</v>
      </c>
      <c r="B10" s="13" t="s">
        <v>30</v>
      </c>
      <c r="C10" s="3">
        <f>C11+C12</f>
        <v>121.9</v>
      </c>
      <c r="D10" s="3">
        <f>D11+D12</f>
        <v>121.9</v>
      </c>
      <c r="E10" s="3">
        <f>E11+E12</f>
        <v>111.4</v>
      </c>
      <c r="F10" s="3">
        <f>F11+F12</f>
        <v>75.19999999999999</v>
      </c>
      <c r="G10" s="1">
        <f t="shared" si="0"/>
        <v>91.38638228055783</v>
      </c>
      <c r="H10" s="2">
        <f t="shared" si="1"/>
        <v>91.38638228055783</v>
      </c>
      <c r="I10" s="31">
        <f t="shared" si="2"/>
        <v>148.13829787234044</v>
      </c>
    </row>
    <row r="11" spans="1:9" ht="12.75" customHeight="1">
      <c r="A11" s="37" t="s">
        <v>7</v>
      </c>
      <c r="B11" s="10" t="s">
        <v>31</v>
      </c>
      <c r="C11" s="4">
        <v>35.1</v>
      </c>
      <c r="D11" s="4">
        <v>35.1</v>
      </c>
      <c r="E11" s="4">
        <v>26.2</v>
      </c>
      <c r="F11" s="4">
        <v>25.9</v>
      </c>
      <c r="G11" s="1">
        <f t="shared" si="0"/>
        <v>74.64387464387464</v>
      </c>
      <c r="H11" s="2">
        <f t="shared" si="1"/>
        <v>74.64387464387464</v>
      </c>
      <c r="I11" s="31">
        <f t="shared" si="2"/>
        <v>101.15830115830116</v>
      </c>
    </row>
    <row r="12" spans="1:9" ht="18" customHeight="1">
      <c r="A12" s="38" t="s">
        <v>22</v>
      </c>
      <c r="B12" s="13" t="s">
        <v>119</v>
      </c>
      <c r="C12" s="20">
        <f>C13+C14</f>
        <v>86.8</v>
      </c>
      <c r="D12" s="20">
        <f>D13+D14</f>
        <v>86.8</v>
      </c>
      <c r="E12" s="20">
        <f>E13+E14</f>
        <v>85.2</v>
      </c>
      <c r="F12" s="20">
        <f>F13+F14</f>
        <v>49.3</v>
      </c>
      <c r="G12" s="1">
        <f t="shared" si="0"/>
        <v>98.15668202764978</v>
      </c>
      <c r="H12" s="2">
        <f t="shared" si="1"/>
        <v>98.15668202764978</v>
      </c>
      <c r="I12" s="31">
        <f t="shared" si="2"/>
        <v>172.81947261663288</v>
      </c>
    </row>
    <row r="13" spans="1:9" ht="15.75" customHeight="1">
      <c r="A13" s="37" t="s">
        <v>8</v>
      </c>
      <c r="B13" s="10" t="s">
        <v>33</v>
      </c>
      <c r="C13" s="4">
        <v>86</v>
      </c>
      <c r="D13" s="4">
        <v>86</v>
      </c>
      <c r="E13" s="4">
        <v>84.5</v>
      </c>
      <c r="F13" s="4">
        <v>48.8</v>
      </c>
      <c r="G13" s="1">
        <f t="shared" si="0"/>
        <v>98.25581395348837</v>
      </c>
      <c r="H13" s="2">
        <f t="shared" si="1"/>
        <v>98.25581395348837</v>
      </c>
      <c r="I13" s="31">
        <f t="shared" si="2"/>
        <v>173.15573770491804</v>
      </c>
    </row>
    <row r="14" spans="1:9" ht="12.75" customHeight="1">
      <c r="A14" s="37" t="s">
        <v>9</v>
      </c>
      <c r="B14" s="10" t="s">
        <v>34</v>
      </c>
      <c r="C14" s="4">
        <v>0.8</v>
      </c>
      <c r="D14" s="4">
        <v>0.8</v>
      </c>
      <c r="E14" s="4">
        <v>0.7</v>
      </c>
      <c r="F14" s="21">
        <v>0.5</v>
      </c>
      <c r="G14" s="1">
        <f t="shared" si="0"/>
        <v>87.49999999999999</v>
      </c>
      <c r="H14" s="2">
        <f t="shared" si="1"/>
        <v>87.49999999999999</v>
      </c>
      <c r="I14" s="31">
        <f t="shared" si="2"/>
        <v>140</v>
      </c>
    </row>
    <row r="15" spans="1:9" s="48" customFormat="1" ht="12.75" customHeight="1">
      <c r="A15" s="45" t="s">
        <v>87</v>
      </c>
      <c r="B15" s="46" t="s">
        <v>88</v>
      </c>
      <c r="C15" s="20">
        <v>2</v>
      </c>
      <c r="D15" s="20">
        <v>2</v>
      </c>
      <c r="E15" s="20">
        <v>37.3</v>
      </c>
      <c r="F15" s="47"/>
      <c r="G15" s="1" t="s">
        <v>99</v>
      </c>
      <c r="H15" s="1" t="s">
        <v>99</v>
      </c>
      <c r="I15" s="31"/>
    </row>
    <row r="16" spans="1:9" ht="12.75">
      <c r="A16" s="39" t="s">
        <v>20</v>
      </c>
      <c r="B16" s="14"/>
      <c r="C16" s="1">
        <f>C17</f>
        <v>18</v>
      </c>
      <c r="D16" s="1">
        <f>D19+D20+D17</f>
        <v>18</v>
      </c>
      <c r="E16" s="1">
        <f>E17+E20+E19</f>
        <v>14</v>
      </c>
      <c r="F16" s="1">
        <f>F17+F20+F19</f>
        <v>10.2</v>
      </c>
      <c r="G16" s="1">
        <f>E16/C16*100</f>
        <v>77.77777777777779</v>
      </c>
      <c r="H16" s="2">
        <f>E16/D16*100</f>
        <v>77.77777777777779</v>
      </c>
      <c r="I16" s="31">
        <f aca="true" t="shared" si="3" ref="I16:I23">E16/F16*100</f>
        <v>137.2549019607843</v>
      </c>
    </row>
    <row r="17" spans="1:9" ht="24.75">
      <c r="A17" s="38" t="s">
        <v>10</v>
      </c>
      <c r="B17" s="13" t="s">
        <v>120</v>
      </c>
      <c r="C17" s="3">
        <f>C18</f>
        <v>18</v>
      </c>
      <c r="D17" s="3">
        <f>D18</f>
        <v>18</v>
      </c>
      <c r="E17" s="3">
        <f>E18</f>
        <v>14</v>
      </c>
      <c r="F17" s="3">
        <f>F18</f>
        <v>3</v>
      </c>
      <c r="G17" s="1">
        <f>E17/C17*100</f>
        <v>77.77777777777779</v>
      </c>
      <c r="H17" s="2">
        <f>E17/D17*100</f>
        <v>77.77777777777779</v>
      </c>
      <c r="I17" s="31">
        <f t="shared" si="3"/>
        <v>466.6666666666667</v>
      </c>
    </row>
    <row r="18" spans="1:9" ht="27.75" customHeight="1">
      <c r="A18" s="37" t="s">
        <v>68</v>
      </c>
      <c r="B18" s="10" t="s">
        <v>70</v>
      </c>
      <c r="C18" s="4">
        <v>18</v>
      </c>
      <c r="D18" s="4">
        <v>18</v>
      </c>
      <c r="E18" s="4">
        <v>14</v>
      </c>
      <c r="F18" s="4">
        <v>3</v>
      </c>
      <c r="G18" s="1">
        <f>E18/C18*100</f>
        <v>77.77777777777779</v>
      </c>
      <c r="H18" s="2">
        <f>E18/D18*100</f>
        <v>77.77777777777779</v>
      </c>
      <c r="I18" s="31">
        <f t="shared" si="3"/>
        <v>466.6666666666667</v>
      </c>
    </row>
    <row r="19" spans="1:9" ht="12.75" customHeight="1">
      <c r="A19" s="37" t="s">
        <v>84</v>
      </c>
      <c r="B19" s="10" t="s">
        <v>85</v>
      </c>
      <c r="C19" s="4"/>
      <c r="D19" s="4"/>
      <c r="E19" s="4"/>
      <c r="F19" s="4">
        <v>6.3</v>
      </c>
      <c r="G19" s="1"/>
      <c r="H19" s="2"/>
      <c r="I19" s="31">
        <f t="shared" si="3"/>
        <v>0</v>
      </c>
    </row>
    <row r="20" spans="1:9" ht="12" customHeight="1">
      <c r="A20" s="37" t="s">
        <v>71</v>
      </c>
      <c r="B20" s="10" t="s">
        <v>72</v>
      </c>
      <c r="C20" s="4"/>
      <c r="D20" s="4"/>
      <c r="E20" s="4"/>
      <c r="F20" s="4">
        <v>0.9</v>
      </c>
      <c r="G20" s="1"/>
      <c r="H20" s="2"/>
      <c r="I20" s="31">
        <f t="shared" si="3"/>
        <v>0</v>
      </c>
    </row>
    <row r="21" spans="1:9" ht="18.75" customHeight="1">
      <c r="A21" s="38" t="s">
        <v>11</v>
      </c>
      <c r="B21" s="13" t="s">
        <v>36</v>
      </c>
      <c r="C21" s="3">
        <f>C22+C27+C23+C26+C28+C25+C30</f>
        <v>1812.8</v>
      </c>
      <c r="D21" s="3">
        <f>D22+D27+D23+D26+D28+D25+D30</f>
        <v>2491.1</v>
      </c>
      <c r="E21" s="49">
        <f>E22+E27+E23+E24+E26+E28+E30</f>
        <v>1494.4</v>
      </c>
      <c r="F21" s="49">
        <f>F22+F27+F23+F24+F26+F28+F30</f>
        <v>1257.3</v>
      </c>
      <c r="G21" s="1">
        <f>E21/C21*100</f>
        <v>82.43601059135041</v>
      </c>
      <c r="H21" s="2">
        <f>E21/D21*100</f>
        <v>59.98956284372367</v>
      </c>
      <c r="I21" s="31">
        <f t="shared" si="3"/>
        <v>118.85787003897241</v>
      </c>
    </row>
    <row r="22" spans="1:9" ht="16.5">
      <c r="A22" s="37" t="s">
        <v>50</v>
      </c>
      <c r="B22" s="10" t="s">
        <v>37</v>
      </c>
      <c r="C22" s="4">
        <v>1426.7</v>
      </c>
      <c r="D22" s="4">
        <v>1426.7</v>
      </c>
      <c r="E22" s="4">
        <v>855.5</v>
      </c>
      <c r="F22" s="4">
        <v>855.6</v>
      </c>
      <c r="G22" s="1">
        <f>E22/C22*100</f>
        <v>59.96355225345202</v>
      </c>
      <c r="H22" s="2">
        <f>E22/D22*100</f>
        <v>59.96355225345202</v>
      </c>
      <c r="I22" s="31">
        <f t="shared" si="3"/>
        <v>99.98831229546516</v>
      </c>
    </row>
    <row r="23" spans="1:9" ht="24" customHeight="1">
      <c r="A23" s="37" t="s">
        <v>73</v>
      </c>
      <c r="B23" s="10" t="s">
        <v>74</v>
      </c>
      <c r="C23" s="4">
        <v>87.3</v>
      </c>
      <c r="D23" s="4">
        <v>420.8</v>
      </c>
      <c r="E23" s="4">
        <v>420.8</v>
      </c>
      <c r="F23" s="4">
        <v>369.4</v>
      </c>
      <c r="G23" s="1">
        <f>E23/C23*100</f>
        <v>482.01603665521196</v>
      </c>
      <c r="H23" s="2">
        <f>E23/D23*100</f>
        <v>100</v>
      </c>
      <c r="I23" s="31">
        <f t="shared" si="3"/>
        <v>113.91445587439091</v>
      </c>
    </row>
    <row r="24" spans="1:9" ht="33" customHeight="1" hidden="1">
      <c r="A24" s="40" t="s">
        <v>79</v>
      </c>
      <c r="B24" s="10" t="s">
        <v>80</v>
      </c>
      <c r="C24" s="4"/>
      <c r="D24" s="4"/>
      <c r="E24" s="4"/>
      <c r="F24" s="4"/>
      <c r="G24" s="1" t="e">
        <f>E24/C24*100</f>
        <v>#DIV/0!</v>
      </c>
      <c r="H24" s="2" t="e">
        <f>E24/D24*100</f>
        <v>#DIV/0!</v>
      </c>
      <c r="I24" s="31"/>
    </row>
    <row r="25" spans="1:9" ht="24.75" customHeight="1">
      <c r="A25" s="37" t="s">
        <v>117</v>
      </c>
      <c r="B25" s="10" t="s">
        <v>118</v>
      </c>
      <c r="C25" s="4"/>
      <c r="D25" s="4">
        <v>373</v>
      </c>
      <c r="E25" s="4"/>
      <c r="F25" s="4"/>
      <c r="G25" s="1"/>
      <c r="H25" s="2"/>
      <c r="I25" s="31"/>
    </row>
    <row r="26" spans="1:9" ht="25.5" customHeight="1">
      <c r="A26" s="37" t="s">
        <v>81</v>
      </c>
      <c r="B26" s="10" t="s">
        <v>82</v>
      </c>
      <c r="C26" s="4">
        <v>256.5</v>
      </c>
      <c r="D26" s="4">
        <v>128.3</v>
      </c>
      <c r="E26" s="4">
        <v>91.2</v>
      </c>
      <c r="F26" s="4"/>
      <c r="G26" s="1">
        <f>E26/C26*100</f>
        <v>35.55555555555556</v>
      </c>
      <c r="H26" s="2">
        <f aca="true" t="shared" si="4" ref="H26:H32">E26/D26*100</f>
        <v>71.0833982852689</v>
      </c>
      <c r="I26" s="31"/>
    </row>
    <row r="27" spans="1:9" ht="24" customHeight="1">
      <c r="A27" s="37" t="s">
        <v>77</v>
      </c>
      <c r="B27" s="10" t="s">
        <v>67</v>
      </c>
      <c r="C27" s="4">
        <v>42.2</v>
      </c>
      <c r="D27" s="4">
        <v>43.8</v>
      </c>
      <c r="E27" s="4">
        <v>28.4</v>
      </c>
      <c r="F27" s="4">
        <v>32.3</v>
      </c>
      <c r="G27" s="1">
        <f>E27/C27*100</f>
        <v>67.29857819905213</v>
      </c>
      <c r="H27" s="2">
        <f t="shared" si="4"/>
        <v>64.84018264840182</v>
      </c>
      <c r="I27" s="31">
        <f>E27/F27*100</f>
        <v>87.92569659442725</v>
      </c>
    </row>
    <row r="28" spans="1:9" ht="15.75" customHeight="1">
      <c r="A28" s="37" t="s">
        <v>96</v>
      </c>
      <c r="B28" s="10" t="s">
        <v>97</v>
      </c>
      <c r="C28" s="4">
        <v>0.1</v>
      </c>
      <c r="D28" s="4">
        <v>0.1</v>
      </c>
      <c r="E28" s="4">
        <v>0.1</v>
      </c>
      <c r="F28" s="4"/>
      <c r="G28" s="1">
        <f>E28/C28*100</f>
        <v>100</v>
      </c>
      <c r="H28" s="2">
        <f t="shared" si="4"/>
        <v>100</v>
      </c>
      <c r="I28" s="31"/>
    </row>
    <row r="29" spans="1:9" ht="3.75" customHeight="1" hidden="1">
      <c r="A29" s="37" t="s">
        <v>26</v>
      </c>
      <c r="B29" s="10"/>
      <c r="C29" s="4"/>
      <c r="D29" s="4"/>
      <c r="E29" s="4"/>
      <c r="F29" s="4"/>
      <c r="G29" s="1" t="e">
        <f>E29/C29*100</f>
        <v>#DIV/0!</v>
      </c>
      <c r="H29" s="2" t="e">
        <f t="shared" si="4"/>
        <v>#DIV/0!</v>
      </c>
      <c r="I29" s="31"/>
    </row>
    <row r="30" spans="1:9" ht="18.75" customHeight="1">
      <c r="A30" s="37" t="s">
        <v>108</v>
      </c>
      <c r="B30" s="10" t="s">
        <v>109</v>
      </c>
      <c r="C30" s="4"/>
      <c r="D30" s="4">
        <v>98.4</v>
      </c>
      <c r="E30" s="4">
        <v>98.4</v>
      </c>
      <c r="F30" s="4"/>
      <c r="G30" s="1"/>
      <c r="H30" s="2">
        <f t="shared" si="4"/>
        <v>100</v>
      </c>
      <c r="I30" s="31"/>
    </row>
    <row r="31" spans="1:9" ht="24.75" customHeight="1">
      <c r="A31" s="38" t="s">
        <v>12</v>
      </c>
      <c r="B31" s="13" t="s">
        <v>38</v>
      </c>
      <c r="C31" s="3">
        <v>279.7</v>
      </c>
      <c r="D31" s="3">
        <v>612.5</v>
      </c>
      <c r="E31" s="3">
        <v>16.5</v>
      </c>
      <c r="F31" s="3">
        <v>35</v>
      </c>
      <c r="G31" s="1">
        <f>E31/C31*100</f>
        <v>5.899177690382553</v>
      </c>
      <c r="H31" s="2">
        <f t="shared" si="4"/>
        <v>2.693877551020408</v>
      </c>
      <c r="I31" s="31">
        <f>E31/F31*100</f>
        <v>47.14285714285714</v>
      </c>
    </row>
    <row r="32" spans="1:9" ht="17.25" customHeight="1">
      <c r="A32" s="41" t="s">
        <v>13</v>
      </c>
      <c r="B32" s="15"/>
      <c r="C32" s="5">
        <f>C4+C21+C31</f>
        <v>2419.3999999999996</v>
      </c>
      <c r="D32" s="5">
        <f>D4+D21+D31</f>
        <v>3430.5</v>
      </c>
      <c r="E32" s="5">
        <f>E4+E21+E31</f>
        <v>1794.9</v>
      </c>
      <c r="F32" s="5">
        <f>F4+F21+F31</f>
        <v>1491.3999999999999</v>
      </c>
      <c r="G32" s="1">
        <f>E32/C32*100</f>
        <v>74.18781516078367</v>
      </c>
      <c r="H32" s="2">
        <f t="shared" si="4"/>
        <v>52.32181897682554</v>
      </c>
      <c r="I32" s="31">
        <f>E32/F32*100</f>
        <v>120.35000670510931</v>
      </c>
    </row>
    <row r="33" spans="1:9" ht="12.75" customHeight="1">
      <c r="A33" s="42" t="s">
        <v>14</v>
      </c>
      <c r="B33" s="14"/>
      <c r="C33" s="6"/>
      <c r="D33" s="6"/>
      <c r="E33" s="6"/>
      <c r="F33" s="6"/>
      <c r="G33" s="1"/>
      <c r="H33" s="2"/>
      <c r="I33" s="31"/>
    </row>
    <row r="34" spans="1:9" ht="12.75">
      <c r="A34" s="38" t="s">
        <v>15</v>
      </c>
      <c r="B34" s="16" t="s">
        <v>39</v>
      </c>
      <c r="C34" s="3">
        <v>875.4</v>
      </c>
      <c r="D34" s="3">
        <v>788.9</v>
      </c>
      <c r="E34" s="3">
        <v>472.2</v>
      </c>
      <c r="F34" s="3">
        <v>438</v>
      </c>
      <c r="G34" s="1">
        <f aca="true" t="shared" si="5" ref="G34:G40">E34/C34*100</f>
        <v>53.94105551747772</v>
      </c>
      <c r="H34" s="2">
        <f aca="true" t="shared" si="6" ref="H34:H42">E34/D34*100</f>
        <v>59.855494993028266</v>
      </c>
      <c r="I34" s="31">
        <f aca="true" t="shared" si="7" ref="I34:I39">E34/F34*100</f>
        <v>107.80821917808218</v>
      </c>
    </row>
    <row r="35" spans="1:9" ht="12.75">
      <c r="A35" s="37" t="s">
        <v>16</v>
      </c>
      <c r="B35" s="10">
        <v>211.213</v>
      </c>
      <c r="C35" s="4">
        <v>850</v>
      </c>
      <c r="D35" s="4">
        <v>597.5</v>
      </c>
      <c r="E35" s="4">
        <v>437.4</v>
      </c>
      <c r="F35" s="4">
        <v>400.9</v>
      </c>
      <c r="G35" s="1">
        <f t="shared" si="5"/>
        <v>51.45882352941176</v>
      </c>
      <c r="H35" s="2">
        <f t="shared" si="6"/>
        <v>73.20502092050208</v>
      </c>
      <c r="I35" s="31">
        <f t="shared" si="7"/>
        <v>109.10451484160639</v>
      </c>
    </row>
    <row r="36" spans="1:9" ht="12.75">
      <c r="A36" s="37" t="s">
        <v>23</v>
      </c>
      <c r="B36" s="10">
        <v>223</v>
      </c>
      <c r="C36" s="4">
        <v>12</v>
      </c>
      <c r="D36" s="4">
        <v>15</v>
      </c>
      <c r="E36" s="4">
        <v>7.7</v>
      </c>
      <c r="F36" s="4">
        <v>5.7</v>
      </c>
      <c r="G36" s="1">
        <f t="shared" si="5"/>
        <v>64.16666666666667</v>
      </c>
      <c r="H36" s="2">
        <f t="shared" si="6"/>
        <v>51.33333333333333</v>
      </c>
      <c r="I36" s="31">
        <f t="shared" si="7"/>
        <v>135.08771929824562</v>
      </c>
    </row>
    <row r="37" spans="1:9" ht="11.25" customHeight="1">
      <c r="A37" s="37" t="s">
        <v>17</v>
      </c>
      <c r="B37" s="10"/>
      <c r="C37" s="4">
        <f>C34-C35-C36</f>
        <v>13.399999999999977</v>
      </c>
      <c r="D37" s="4">
        <f>D34-D35-D36</f>
        <v>176.39999999999998</v>
      </c>
      <c r="E37" s="4">
        <f>E34-E35-E36</f>
        <v>27.100000000000012</v>
      </c>
      <c r="F37" s="4">
        <f>F34-F35-F36</f>
        <v>31.400000000000023</v>
      </c>
      <c r="G37" s="1">
        <f t="shared" si="5"/>
        <v>202.23880597014968</v>
      </c>
      <c r="H37" s="2">
        <f t="shared" si="6"/>
        <v>15.36281179138323</v>
      </c>
      <c r="I37" s="31">
        <f t="shared" si="7"/>
        <v>86.3057324840764</v>
      </c>
    </row>
    <row r="38" spans="1:9" ht="12.75" hidden="1">
      <c r="A38" s="45" t="s">
        <v>90</v>
      </c>
      <c r="B38" s="17" t="s">
        <v>89</v>
      </c>
      <c r="C38" s="4"/>
      <c r="D38" s="4"/>
      <c r="E38" s="4"/>
      <c r="F38" s="4"/>
      <c r="G38" s="1" t="e">
        <f t="shared" si="5"/>
        <v>#DIV/0!</v>
      </c>
      <c r="H38" s="2" t="e">
        <f t="shared" si="6"/>
        <v>#DIV/0!</v>
      </c>
      <c r="I38" s="31" t="e">
        <f t="shared" si="7"/>
        <v>#DIV/0!</v>
      </c>
    </row>
    <row r="39" spans="1:9" ht="12.75">
      <c r="A39" s="39" t="s">
        <v>24</v>
      </c>
      <c r="B39" s="17" t="s">
        <v>54</v>
      </c>
      <c r="C39" s="1">
        <v>42.2</v>
      </c>
      <c r="D39" s="1">
        <v>43.8</v>
      </c>
      <c r="E39" s="1">
        <v>28.4</v>
      </c>
      <c r="F39" s="1">
        <v>23.1</v>
      </c>
      <c r="G39" s="1">
        <f t="shared" si="5"/>
        <v>67.29857819905213</v>
      </c>
      <c r="H39" s="2">
        <f t="shared" si="6"/>
        <v>64.84018264840182</v>
      </c>
      <c r="I39" s="31">
        <f t="shared" si="7"/>
        <v>122.94372294372293</v>
      </c>
    </row>
    <row r="40" spans="1:9" ht="16.5">
      <c r="A40" s="38" t="s">
        <v>40</v>
      </c>
      <c r="B40" s="16" t="s">
        <v>41</v>
      </c>
      <c r="C40" s="3">
        <v>0.7</v>
      </c>
      <c r="D40" s="3">
        <v>0.7</v>
      </c>
      <c r="E40" s="3"/>
      <c r="F40" s="3"/>
      <c r="G40" s="1">
        <f t="shared" si="5"/>
        <v>0</v>
      </c>
      <c r="H40" s="2">
        <f t="shared" si="6"/>
        <v>0</v>
      </c>
      <c r="I40" s="31"/>
    </row>
    <row r="41" spans="1:9" ht="12.75" customHeight="1">
      <c r="A41" s="38" t="s">
        <v>58</v>
      </c>
      <c r="B41" s="16" t="s">
        <v>55</v>
      </c>
      <c r="C41" s="3"/>
      <c r="D41" s="3">
        <v>18.5</v>
      </c>
      <c r="E41" s="3">
        <v>18</v>
      </c>
      <c r="F41" s="3">
        <v>15.2</v>
      </c>
      <c r="G41" s="1"/>
      <c r="H41" s="2">
        <f t="shared" si="6"/>
        <v>97.2972972972973</v>
      </c>
      <c r="I41" s="31">
        <f>E41/F41*100</f>
        <v>118.42105263157896</v>
      </c>
    </row>
    <row r="42" spans="1:9" ht="12.75">
      <c r="A42" s="38" t="s">
        <v>57</v>
      </c>
      <c r="B42" s="16" t="s">
        <v>56</v>
      </c>
      <c r="C42" s="3">
        <v>628.6</v>
      </c>
      <c r="D42" s="3">
        <v>969.3</v>
      </c>
      <c r="E42" s="3">
        <v>485.9</v>
      </c>
      <c r="F42" s="3">
        <v>30</v>
      </c>
      <c r="G42" s="1">
        <f aca="true" t="shared" si="8" ref="G42:G53">E42/C42*100</f>
        <v>77.29875914731149</v>
      </c>
      <c r="H42" s="2">
        <f t="shared" si="6"/>
        <v>50.12895904260807</v>
      </c>
      <c r="I42" s="31">
        <f>E42/F42*100</f>
        <v>1619.6666666666665</v>
      </c>
    </row>
    <row r="43" spans="1:9" ht="12.75">
      <c r="A43" s="39" t="s">
        <v>45</v>
      </c>
      <c r="B43" s="17" t="s">
        <v>59</v>
      </c>
      <c r="C43" s="1">
        <v>5.2</v>
      </c>
      <c r="D43" s="1"/>
      <c r="E43" s="4"/>
      <c r="F43" s="4"/>
      <c r="G43" s="1">
        <f t="shared" si="8"/>
        <v>0</v>
      </c>
      <c r="H43" s="2"/>
      <c r="I43" s="31"/>
    </row>
    <row r="44" spans="1:9" ht="12.75">
      <c r="A44" s="38" t="s">
        <v>21</v>
      </c>
      <c r="B44" s="16" t="s">
        <v>42</v>
      </c>
      <c r="C44" s="3">
        <v>549.6</v>
      </c>
      <c r="D44" s="3">
        <v>549.7</v>
      </c>
      <c r="E44" s="3">
        <v>330.4</v>
      </c>
      <c r="F44" s="3">
        <v>254.7</v>
      </c>
      <c r="G44" s="1">
        <f t="shared" si="8"/>
        <v>60.116448326055306</v>
      </c>
      <c r="H44" s="2">
        <f aca="true" t="shared" si="9" ref="H44:H53">E44/D44*100</f>
        <v>60.10551209750772</v>
      </c>
      <c r="I44" s="31">
        <f>E44/F44*100</f>
        <v>129.72124067530427</v>
      </c>
    </row>
    <row r="45" spans="1:9" ht="12.75">
      <c r="A45" s="37" t="s">
        <v>16</v>
      </c>
      <c r="B45" s="10">
        <v>211.213</v>
      </c>
      <c r="C45" s="4">
        <v>447.3</v>
      </c>
      <c r="D45" s="4">
        <v>468.5</v>
      </c>
      <c r="E45" s="4">
        <v>313.7</v>
      </c>
      <c r="F45" s="4">
        <v>237.1</v>
      </c>
      <c r="G45" s="1">
        <f t="shared" si="8"/>
        <v>70.13190252626872</v>
      </c>
      <c r="H45" s="2">
        <f t="shared" si="9"/>
        <v>66.95837780149412</v>
      </c>
      <c r="I45" s="31">
        <f>E45/F45*100</f>
        <v>132.30704344158585</v>
      </c>
    </row>
    <row r="46" spans="1:9" ht="11.25" customHeight="1">
      <c r="A46" s="37" t="s">
        <v>23</v>
      </c>
      <c r="B46" s="10">
        <v>223</v>
      </c>
      <c r="C46" s="4">
        <v>11.9</v>
      </c>
      <c r="D46" s="4">
        <v>11.9</v>
      </c>
      <c r="E46" s="4">
        <v>5.6</v>
      </c>
      <c r="F46" s="4">
        <v>3.9</v>
      </c>
      <c r="G46" s="1">
        <f t="shared" si="8"/>
        <v>47.05882352941176</v>
      </c>
      <c r="H46" s="2">
        <f t="shared" si="9"/>
        <v>47.05882352941176</v>
      </c>
      <c r="I46" s="31">
        <f>E46/F46*100</f>
        <v>143.5897435897436</v>
      </c>
    </row>
    <row r="47" spans="1:9" ht="12.75">
      <c r="A47" s="37" t="s">
        <v>46</v>
      </c>
      <c r="B47" s="10"/>
      <c r="C47" s="50">
        <f>C44-C45-C46</f>
        <v>90.4</v>
      </c>
      <c r="D47" s="4">
        <f>D44-D45-D46</f>
        <v>69.30000000000004</v>
      </c>
      <c r="E47" s="4">
        <f>E44-E45-E46</f>
        <v>11.099999999999989</v>
      </c>
      <c r="F47" s="4">
        <f>F44-F45-F46</f>
        <v>13.699999999999994</v>
      </c>
      <c r="G47" s="1">
        <f t="shared" si="8"/>
        <v>12.27876106194689</v>
      </c>
      <c r="H47" s="2">
        <f t="shared" si="9"/>
        <v>16.01731601731599</v>
      </c>
      <c r="I47" s="31">
        <f>E47/F47*100</f>
        <v>81.02189781021893</v>
      </c>
    </row>
    <row r="48" spans="1:9" ht="12.75">
      <c r="A48" s="39" t="s">
        <v>61</v>
      </c>
      <c r="B48" s="30" t="s">
        <v>60</v>
      </c>
      <c r="C48" s="20">
        <v>4</v>
      </c>
      <c r="D48" s="20">
        <v>4</v>
      </c>
      <c r="E48" s="20">
        <v>4</v>
      </c>
      <c r="F48" s="20">
        <v>3.5</v>
      </c>
      <c r="G48" s="1">
        <f t="shared" si="8"/>
        <v>100</v>
      </c>
      <c r="H48" s="2">
        <f t="shared" si="9"/>
        <v>100</v>
      </c>
      <c r="I48" s="31">
        <f>E48/F48*100</f>
        <v>114.28571428571428</v>
      </c>
    </row>
    <row r="49" spans="1:9" ht="12.75">
      <c r="A49" s="39" t="s">
        <v>62</v>
      </c>
      <c r="B49" s="17" t="s">
        <v>63</v>
      </c>
      <c r="C49" s="1">
        <v>2</v>
      </c>
      <c r="D49" s="1">
        <v>2</v>
      </c>
      <c r="E49" s="20"/>
      <c r="F49" s="20"/>
      <c r="G49" s="1">
        <f t="shared" si="8"/>
        <v>0</v>
      </c>
      <c r="H49" s="2">
        <f t="shared" si="9"/>
        <v>0</v>
      </c>
      <c r="I49" s="31"/>
    </row>
    <row r="50" spans="1:9" ht="12.75">
      <c r="A50" s="39" t="s">
        <v>43</v>
      </c>
      <c r="B50" s="13">
        <v>1003</v>
      </c>
      <c r="C50" s="3">
        <f>C51+C52+C54</f>
        <v>311.7</v>
      </c>
      <c r="D50" s="3">
        <f>D51+D52+D54</f>
        <v>1093.6</v>
      </c>
      <c r="E50" s="3">
        <f>E51+E52</f>
        <v>0</v>
      </c>
      <c r="F50" s="3">
        <f>F51+F52</f>
        <v>388.8</v>
      </c>
      <c r="G50" s="1">
        <f t="shared" si="8"/>
        <v>0</v>
      </c>
      <c r="H50" s="2">
        <f t="shared" si="9"/>
        <v>0</v>
      </c>
      <c r="I50" s="31"/>
    </row>
    <row r="51" spans="1:9" ht="12" customHeight="1">
      <c r="A51" s="39" t="s">
        <v>86</v>
      </c>
      <c r="B51" s="18" t="s">
        <v>83</v>
      </c>
      <c r="C51" s="32">
        <v>197.2</v>
      </c>
      <c r="D51" s="32">
        <v>653</v>
      </c>
      <c r="E51" s="20"/>
      <c r="F51" s="20"/>
      <c r="G51" s="1">
        <f t="shared" si="8"/>
        <v>0</v>
      </c>
      <c r="H51" s="2">
        <f t="shared" si="9"/>
        <v>0</v>
      </c>
      <c r="I51" s="31"/>
    </row>
    <row r="52" spans="1:9" ht="11.25" customHeight="1">
      <c r="A52" s="37" t="s">
        <v>48</v>
      </c>
      <c r="B52" s="18" t="s">
        <v>64</v>
      </c>
      <c r="C52" s="23">
        <v>114.5</v>
      </c>
      <c r="D52" s="23">
        <v>440.6</v>
      </c>
      <c r="E52" s="3"/>
      <c r="F52" s="3">
        <v>388.8</v>
      </c>
      <c r="G52" s="1">
        <f t="shared" si="8"/>
        <v>0</v>
      </c>
      <c r="H52" s="2">
        <f t="shared" si="9"/>
        <v>0</v>
      </c>
      <c r="I52" s="31"/>
    </row>
    <row r="53" spans="1:9" ht="14.25" customHeight="1" hidden="1">
      <c r="A53" s="37" t="s">
        <v>44</v>
      </c>
      <c r="B53" s="18" t="s">
        <v>47</v>
      </c>
      <c r="C53" s="4"/>
      <c r="D53" s="4"/>
      <c r="E53" s="4"/>
      <c r="F53" s="4"/>
      <c r="G53" s="1" t="e">
        <f t="shared" si="8"/>
        <v>#DIV/0!</v>
      </c>
      <c r="H53" s="2" t="e">
        <f t="shared" si="9"/>
        <v>#DIV/0!</v>
      </c>
      <c r="I53" s="31" t="e">
        <f>E53/F53*100</f>
        <v>#DIV/0!</v>
      </c>
    </row>
    <row r="54" spans="1:9" ht="14.25" customHeight="1">
      <c r="A54" s="39" t="s">
        <v>86</v>
      </c>
      <c r="B54" s="18" t="s">
        <v>116</v>
      </c>
      <c r="C54" s="4"/>
      <c r="D54" s="4"/>
      <c r="E54" s="4"/>
      <c r="F54" s="4"/>
      <c r="G54" s="1"/>
      <c r="H54" s="2"/>
      <c r="I54" s="31"/>
    </row>
    <row r="55" spans="1:9" ht="15.75" customHeight="1">
      <c r="A55" s="41" t="s">
        <v>18</v>
      </c>
      <c r="B55" s="15"/>
      <c r="C55" s="7">
        <f>C34+C39+C40+C41+C42+C43+C44+C48+C49+C50</f>
        <v>2419.4</v>
      </c>
      <c r="D55" s="7">
        <f>D34+D39+D40+D41+D42+D43+D44+D48+D49+D50</f>
        <v>3470.4999999999995</v>
      </c>
      <c r="E55" s="7">
        <f>E34+E39+E40+E41+E42+E43+E44+E48+E49+E50</f>
        <v>1338.8999999999999</v>
      </c>
      <c r="F55" s="7">
        <f>F34+F39+F40+F41+F42+F43+F44+F48+F49+F50+F38</f>
        <v>1153.3</v>
      </c>
      <c r="G55" s="1">
        <f>E55/C55*100</f>
        <v>55.34016698354963</v>
      </c>
      <c r="H55" s="2">
        <f>E55/D55*100</f>
        <v>38.5794554098833</v>
      </c>
      <c r="I55" s="31">
        <f>E55/F55*100</f>
        <v>116.09295066331396</v>
      </c>
    </row>
    <row r="56" spans="1:9" ht="20.25" customHeight="1">
      <c r="A56" s="39" t="s">
        <v>49</v>
      </c>
      <c r="B56" s="19"/>
      <c r="C56" s="7">
        <f>C32-C55</f>
        <v>0</v>
      </c>
      <c r="D56" s="7">
        <f>D32-D55</f>
        <v>-39.999999999999545</v>
      </c>
      <c r="E56" s="7">
        <f>E32-E55</f>
        <v>456.0000000000002</v>
      </c>
      <c r="F56" s="7">
        <f>F32-F55</f>
        <v>338.0999999999999</v>
      </c>
      <c r="G56" s="1"/>
      <c r="H56" s="8"/>
      <c r="I56" s="29"/>
    </row>
    <row r="57" spans="1:8" ht="12" customHeight="1">
      <c r="A57" s="43"/>
      <c r="B57" s="24"/>
      <c r="C57" s="25"/>
      <c r="D57" s="25"/>
      <c r="E57" s="25"/>
      <c r="F57" s="25"/>
      <c r="G57" s="26"/>
      <c r="H57" s="27"/>
    </row>
    <row r="58" spans="1:6" ht="12.75">
      <c r="A58" s="44" t="s">
        <v>52</v>
      </c>
      <c r="C58" s="22" t="s">
        <v>53</v>
      </c>
      <c r="D58" s="22"/>
      <c r="E58" s="22"/>
      <c r="F58" s="22"/>
    </row>
    <row r="59" spans="1:6" ht="12.75">
      <c r="A59" s="44" t="s">
        <v>78</v>
      </c>
      <c r="C59" s="52"/>
      <c r="D59" s="52"/>
      <c r="E59" s="52"/>
      <c r="F59" s="22"/>
    </row>
    <row r="60" spans="3:6" ht="12.75">
      <c r="C60" s="52"/>
      <c r="D60" s="52"/>
      <c r="E60" s="52"/>
      <c r="F60" s="22"/>
    </row>
    <row r="61" spans="3:6" ht="12.75">
      <c r="C61" s="22"/>
      <c r="D61" s="22"/>
      <c r="E61" s="22"/>
      <c r="F61" s="22"/>
    </row>
    <row r="62" spans="3:6" ht="12.75">
      <c r="C62" s="22"/>
      <c r="D62" s="22"/>
      <c r="E62" s="22"/>
      <c r="F62" s="22"/>
    </row>
    <row r="63" ht="12.75">
      <c r="A63" s="28"/>
    </row>
  </sheetData>
  <mergeCells count="4">
    <mergeCell ref="A1:I1"/>
    <mergeCell ref="C60:E60"/>
    <mergeCell ref="G2:H2"/>
    <mergeCell ref="C59:E5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="150" zoomScaleNormal="150" workbookViewId="0" topLeftCell="A36">
      <selection activeCell="D55" sqref="D55"/>
    </sheetView>
  </sheetViews>
  <sheetFormatPr defaultColWidth="9.00390625" defaultRowHeight="12.75"/>
  <cols>
    <col min="1" max="1" width="37.125" style="0" customWidth="1"/>
    <col min="2" max="2" width="23.00390625" style="0" customWidth="1"/>
    <col min="3" max="3" width="7.375" style="0" customWidth="1"/>
    <col min="4" max="4" width="6.75390625" style="0" customWidth="1"/>
    <col min="5" max="5" width="7.625" style="0" customWidth="1"/>
    <col min="6" max="6" width="7.37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51" t="s">
        <v>113</v>
      </c>
      <c r="B1" s="51"/>
      <c r="C1" s="51"/>
      <c r="D1" s="51"/>
      <c r="E1" s="51"/>
      <c r="F1" s="51"/>
      <c r="G1" s="51"/>
      <c r="H1" s="51"/>
      <c r="I1" s="51"/>
    </row>
    <row r="2" spans="7:8" ht="12.75">
      <c r="G2" s="53" t="s">
        <v>25</v>
      </c>
      <c r="H2" s="53"/>
    </row>
    <row r="3" spans="1:9" ht="48">
      <c r="A3" s="9" t="s">
        <v>0</v>
      </c>
      <c r="B3" s="9" t="s">
        <v>27</v>
      </c>
      <c r="C3" s="10" t="s">
        <v>92</v>
      </c>
      <c r="D3" s="10" t="s">
        <v>93</v>
      </c>
      <c r="E3" s="10" t="s">
        <v>114</v>
      </c>
      <c r="F3" s="10" t="s">
        <v>115</v>
      </c>
      <c r="G3" s="10" t="s">
        <v>69</v>
      </c>
      <c r="H3" s="10" t="s">
        <v>51</v>
      </c>
      <c r="I3" s="10" t="s">
        <v>98</v>
      </c>
    </row>
    <row r="4" spans="1:9" ht="16.5" customHeight="1">
      <c r="A4" s="33" t="s">
        <v>1</v>
      </c>
      <c r="B4" s="11"/>
      <c r="C4" s="1">
        <f>C5+C16</f>
        <v>326.9</v>
      </c>
      <c r="D4" s="1">
        <f>D5+D16</f>
        <v>326.9</v>
      </c>
      <c r="E4" s="1">
        <f>E5+E16</f>
        <v>231.8</v>
      </c>
      <c r="F4" s="1">
        <f>F5+F16</f>
        <v>164.7</v>
      </c>
      <c r="G4" s="1">
        <f aca="true" t="shared" si="0" ref="G4:G14">E4/C4*100</f>
        <v>70.90853472009789</v>
      </c>
      <c r="H4" s="2">
        <f aca="true" t="shared" si="1" ref="H4:H14">E4/D4*100</f>
        <v>70.90853472009789</v>
      </c>
      <c r="I4" s="31">
        <f aca="true" t="shared" si="2" ref="I4:I11">E4/F4*100</f>
        <v>140.74074074074076</v>
      </c>
    </row>
    <row r="5" spans="1:9" ht="12.75">
      <c r="A5" s="34" t="s">
        <v>19</v>
      </c>
      <c r="B5" s="11"/>
      <c r="C5" s="1">
        <f>C6+C8+C10+C15</f>
        <v>308.9</v>
      </c>
      <c r="D5" s="1">
        <f>D6+D8+D10+D15</f>
        <v>308.9</v>
      </c>
      <c r="E5" s="1">
        <f>E6+E8+E10+E15</f>
        <v>223.3</v>
      </c>
      <c r="F5" s="1">
        <f>F6+F8+F10</f>
        <v>161.5</v>
      </c>
      <c r="G5" s="1">
        <f t="shared" si="0"/>
        <v>72.28876659112983</v>
      </c>
      <c r="H5" s="2">
        <f t="shared" si="1"/>
        <v>72.28876659112983</v>
      </c>
      <c r="I5" s="31">
        <f t="shared" si="2"/>
        <v>138.26625386996903</v>
      </c>
    </row>
    <row r="6" spans="1:9" ht="12.75">
      <c r="A6" s="35" t="s">
        <v>2</v>
      </c>
      <c r="B6" s="12" t="s">
        <v>28</v>
      </c>
      <c r="C6" s="3">
        <f>C7</f>
        <v>160</v>
      </c>
      <c r="D6" s="3">
        <f>D7</f>
        <v>160</v>
      </c>
      <c r="E6" s="3">
        <f>E7</f>
        <v>101.9</v>
      </c>
      <c r="F6" s="3">
        <f>F7</f>
        <v>86.6</v>
      </c>
      <c r="G6" s="1">
        <f t="shared" si="0"/>
        <v>63.68750000000001</v>
      </c>
      <c r="H6" s="2">
        <f t="shared" si="1"/>
        <v>63.68750000000001</v>
      </c>
      <c r="I6" s="31">
        <f t="shared" si="2"/>
        <v>117.6674364896074</v>
      </c>
    </row>
    <row r="7" spans="1:9" ht="12.75">
      <c r="A7" s="36" t="s">
        <v>3</v>
      </c>
      <c r="B7" s="9" t="s">
        <v>65</v>
      </c>
      <c r="C7" s="4">
        <v>160</v>
      </c>
      <c r="D7" s="4">
        <v>160</v>
      </c>
      <c r="E7" s="4">
        <v>101.9</v>
      </c>
      <c r="F7" s="4">
        <v>86.6</v>
      </c>
      <c r="G7" s="1">
        <f t="shared" si="0"/>
        <v>63.68750000000001</v>
      </c>
      <c r="H7" s="2">
        <f t="shared" si="1"/>
        <v>63.68750000000001</v>
      </c>
      <c r="I7" s="31">
        <f t="shared" si="2"/>
        <v>117.6674364896074</v>
      </c>
    </row>
    <row r="8" spans="1:9" ht="12.75">
      <c r="A8" s="35" t="s">
        <v>4</v>
      </c>
      <c r="B8" s="12" t="s">
        <v>29</v>
      </c>
      <c r="C8" s="3">
        <f>C9</f>
        <v>25</v>
      </c>
      <c r="D8" s="3">
        <f>D9</f>
        <v>25</v>
      </c>
      <c r="E8" s="3">
        <f>E9</f>
        <v>8.1</v>
      </c>
      <c r="F8" s="3">
        <f>F9</f>
        <v>22.1</v>
      </c>
      <c r="G8" s="1">
        <f t="shared" si="0"/>
        <v>32.4</v>
      </c>
      <c r="H8" s="2">
        <f t="shared" si="1"/>
        <v>32.4</v>
      </c>
      <c r="I8" s="31">
        <f t="shared" si="2"/>
        <v>36.65158371040724</v>
      </c>
    </row>
    <row r="9" spans="1:9" ht="11.25" customHeight="1">
      <c r="A9" s="37" t="s">
        <v>5</v>
      </c>
      <c r="B9" s="10" t="s">
        <v>66</v>
      </c>
      <c r="C9" s="4">
        <v>25</v>
      </c>
      <c r="D9" s="4">
        <v>25</v>
      </c>
      <c r="E9" s="4">
        <v>8.1</v>
      </c>
      <c r="F9" s="4">
        <v>22.1</v>
      </c>
      <c r="G9" s="1">
        <f t="shared" si="0"/>
        <v>32.4</v>
      </c>
      <c r="H9" s="2">
        <f t="shared" si="1"/>
        <v>32.4</v>
      </c>
      <c r="I9" s="31">
        <f t="shared" si="2"/>
        <v>36.65158371040724</v>
      </c>
    </row>
    <row r="10" spans="1:9" ht="11.25" customHeight="1">
      <c r="A10" s="38" t="s">
        <v>6</v>
      </c>
      <c r="B10" s="13" t="s">
        <v>30</v>
      </c>
      <c r="C10" s="3">
        <f>C11+C12</f>
        <v>121.9</v>
      </c>
      <c r="D10" s="3">
        <f>D11+D12</f>
        <v>121.9</v>
      </c>
      <c r="E10" s="3">
        <f>E11+E12</f>
        <v>76</v>
      </c>
      <c r="F10" s="3">
        <f>F11+F12</f>
        <v>52.8</v>
      </c>
      <c r="G10" s="1">
        <f t="shared" si="0"/>
        <v>62.3461853978671</v>
      </c>
      <c r="H10" s="2">
        <f t="shared" si="1"/>
        <v>62.3461853978671</v>
      </c>
      <c r="I10" s="31">
        <f t="shared" si="2"/>
        <v>143.93939393939394</v>
      </c>
    </row>
    <row r="11" spans="1:9" ht="12.75" customHeight="1">
      <c r="A11" s="37" t="s">
        <v>7</v>
      </c>
      <c r="B11" s="10" t="s">
        <v>31</v>
      </c>
      <c r="C11" s="4">
        <v>35.1</v>
      </c>
      <c r="D11" s="4">
        <v>35.1</v>
      </c>
      <c r="E11" s="4">
        <v>16.4</v>
      </c>
      <c r="F11" s="4">
        <v>11</v>
      </c>
      <c r="G11" s="1">
        <f t="shared" si="0"/>
        <v>46.723646723646716</v>
      </c>
      <c r="H11" s="2">
        <f t="shared" si="1"/>
        <v>46.723646723646716</v>
      </c>
      <c r="I11" s="31">
        <f t="shared" si="2"/>
        <v>149.09090909090907</v>
      </c>
    </row>
    <row r="12" spans="1:9" ht="13.5" customHeight="1">
      <c r="A12" s="38" t="s">
        <v>22</v>
      </c>
      <c r="B12" s="13" t="s">
        <v>32</v>
      </c>
      <c r="C12" s="20">
        <f>C13+C14</f>
        <v>86.8</v>
      </c>
      <c r="D12" s="20">
        <f>D13+D14</f>
        <v>86.8</v>
      </c>
      <c r="E12" s="20">
        <f>E13+E14</f>
        <v>59.6</v>
      </c>
      <c r="F12" s="20">
        <f>F13+F14</f>
        <v>41.8</v>
      </c>
      <c r="G12" s="1">
        <f t="shared" si="0"/>
        <v>68.66359447004609</v>
      </c>
      <c r="H12" s="2">
        <f t="shared" si="1"/>
        <v>68.66359447004609</v>
      </c>
      <c r="I12" s="31">
        <f>E12/F12*100</f>
        <v>142.58373205741628</v>
      </c>
    </row>
    <row r="13" spans="1:9" ht="15.75" customHeight="1">
      <c r="A13" s="37" t="s">
        <v>8</v>
      </c>
      <c r="B13" s="10" t="s">
        <v>33</v>
      </c>
      <c r="C13" s="4">
        <v>86</v>
      </c>
      <c r="D13" s="4">
        <v>86</v>
      </c>
      <c r="E13" s="4">
        <v>58.9</v>
      </c>
      <c r="F13" s="4">
        <v>41.3</v>
      </c>
      <c r="G13" s="1">
        <f t="shared" si="0"/>
        <v>68.48837209302326</v>
      </c>
      <c r="H13" s="2">
        <f t="shared" si="1"/>
        <v>68.48837209302326</v>
      </c>
      <c r="I13" s="31">
        <f>E13/F13*100</f>
        <v>142.61501210653753</v>
      </c>
    </row>
    <row r="14" spans="1:9" ht="12.75" customHeight="1">
      <c r="A14" s="37" t="s">
        <v>9</v>
      </c>
      <c r="B14" s="10" t="s">
        <v>34</v>
      </c>
      <c r="C14" s="4">
        <v>0.8</v>
      </c>
      <c r="D14" s="4">
        <v>0.8</v>
      </c>
      <c r="E14" s="4">
        <v>0.7</v>
      </c>
      <c r="F14" s="21">
        <v>0.5</v>
      </c>
      <c r="G14" s="1">
        <f t="shared" si="0"/>
        <v>87.49999999999999</v>
      </c>
      <c r="H14" s="2">
        <f t="shared" si="1"/>
        <v>87.49999999999999</v>
      </c>
      <c r="I14" s="31">
        <f>E14/F14*100</f>
        <v>140</v>
      </c>
    </row>
    <row r="15" spans="1:9" s="48" customFormat="1" ht="12.75" customHeight="1">
      <c r="A15" s="45" t="s">
        <v>87</v>
      </c>
      <c r="B15" s="46" t="s">
        <v>88</v>
      </c>
      <c r="C15" s="20">
        <v>2</v>
      </c>
      <c r="D15" s="20">
        <v>2</v>
      </c>
      <c r="E15" s="20">
        <v>37.3</v>
      </c>
      <c r="F15" s="47"/>
      <c r="G15" s="1" t="s">
        <v>99</v>
      </c>
      <c r="H15" s="1" t="s">
        <v>99</v>
      </c>
      <c r="I15" s="31"/>
    </row>
    <row r="16" spans="1:9" ht="12.75">
      <c r="A16" s="39" t="s">
        <v>20</v>
      </c>
      <c r="B16" s="14"/>
      <c r="C16" s="1">
        <f>C17</f>
        <v>18</v>
      </c>
      <c r="D16" s="1">
        <f>D19+D20+D17</f>
        <v>18</v>
      </c>
      <c r="E16" s="1">
        <f>E17+E20+E19</f>
        <v>8.5</v>
      </c>
      <c r="F16" s="1">
        <f>F17+F20</f>
        <v>3.1999999999999997</v>
      </c>
      <c r="G16" s="1">
        <f>E16/C16*100</f>
        <v>47.22222222222222</v>
      </c>
      <c r="H16" s="2">
        <f>E16/D16*100</f>
        <v>47.22222222222222</v>
      </c>
      <c r="I16" s="31">
        <f aca="true" t="shared" si="3" ref="I16:I22">E16/F16*100</f>
        <v>265.625</v>
      </c>
    </row>
    <row r="17" spans="1:9" ht="24.75">
      <c r="A17" s="38" t="s">
        <v>10</v>
      </c>
      <c r="B17" s="13" t="s">
        <v>35</v>
      </c>
      <c r="C17" s="3">
        <f>C18</f>
        <v>18</v>
      </c>
      <c r="D17" s="3">
        <f>D18</f>
        <v>18</v>
      </c>
      <c r="E17" s="3">
        <f>E18</f>
        <v>8.5</v>
      </c>
      <c r="F17" s="3">
        <f>F18</f>
        <v>2.3</v>
      </c>
      <c r="G17" s="1">
        <f>E17/C17*100</f>
        <v>47.22222222222222</v>
      </c>
      <c r="H17" s="2">
        <f>E17/D17*100</f>
        <v>47.22222222222222</v>
      </c>
      <c r="I17" s="31">
        <f t="shared" si="3"/>
        <v>369.5652173913044</v>
      </c>
    </row>
    <row r="18" spans="1:9" ht="27.75" customHeight="1">
      <c r="A18" s="37" t="s">
        <v>68</v>
      </c>
      <c r="B18" s="10" t="s">
        <v>70</v>
      </c>
      <c r="C18" s="4">
        <v>18</v>
      </c>
      <c r="D18" s="4">
        <v>18</v>
      </c>
      <c r="E18" s="4">
        <v>8.5</v>
      </c>
      <c r="F18" s="4">
        <v>2.3</v>
      </c>
      <c r="G18" s="1">
        <f>E18/C18*100</f>
        <v>47.22222222222222</v>
      </c>
      <c r="H18" s="2">
        <f>E18/D18*100</f>
        <v>47.22222222222222</v>
      </c>
      <c r="I18" s="31">
        <f t="shared" si="3"/>
        <v>369.5652173913044</v>
      </c>
    </row>
    <row r="19" spans="1:9" ht="19.5" customHeight="1" hidden="1">
      <c r="A19" s="37" t="s">
        <v>84</v>
      </c>
      <c r="B19" s="10" t="s">
        <v>85</v>
      </c>
      <c r="C19" s="4"/>
      <c r="D19" s="4"/>
      <c r="E19" s="4"/>
      <c r="F19" s="4"/>
      <c r="G19" s="1" t="e">
        <f>E19/C19*100</f>
        <v>#DIV/0!</v>
      </c>
      <c r="H19" s="2" t="e">
        <f>E19/D19*100</f>
        <v>#DIV/0!</v>
      </c>
      <c r="I19" s="31" t="e">
        <f t="shared" si="3"/>
        <v>#DIV/0!</v>
      </c>
    </row>
    <row r="20" spans="1:9" ht="12" customHeight="1">
      <c r="A20" s="37" t="s">
        <v>71</v>
      </c>
      <c r="B20" s="10" t="s">
        <v>72</v>
      </c>
      <c r="C20" s="4"/>
      <c r="D20" s="4"/>
      <c r="E20" s="4"/>
      <c r="F20" s="4">
        <v>0.9</v>
      </c>
      <c r="G20" s="1"/>
      <c r="H20" s="2"/>
      <c r="I20" s="31">
        <f t="shared" si="3"/>
        <v>0</v>
      </c>
    </row>
    <row r="21" spans="1:9" ht="18.75" customHeight="1">
      <c r="A21" s="38" t="s">
        <v>11</v>
      </c>
      <c r="B21" s="13" t="s">
        <v>36</v>
      </c>
      <c r="C21" s="3">
        <f>C22+C27+C23+C26+C28+C25+C30</f>
        <v>1812.8</v>
      </c>
      <c r="D21" s="3">
        <f>D22+D27+D23+D26+D28+D25+D30</f>
        <v>2491.1</v>
      </c>
      <c r="E21" s="49">
        <f>E22+E27+E23+E24+E26+E28+E30</f>
        <v>900.4</v>
      </c>
      <c r="F21" s="49">
        <f>F22+F27+F23+F24+F26+F28+F30</f>
        <v>1167.4</v>
      </c>
      <c r="G21" s="1">
        <f aca="true" t="shared" si="4" ref="G21:G29">E21/C21*100</f>
        <v>49.66902030008826</v>
      </c>
      <c r="H21" s="2">
        <f aca="true" t="shared" si="5" ref="H21:H32">E21/D21*100</f>
        <v>36.144675043153626</v>
      </c>
      <c r="I21" s="31">
        <f t="shared" si="3"/>
        <v>77.12866198389582</v>
      </c>
    </row>
    <row r="22" spans="1:9" ht="24">
      <c r="A22" s="37" t="s">
        <v>50</v>
      </c>
      <c r="B22" s="10" t="s">
        <v>37</v>
      </c>
      <c r="C22" s="4">
        <v>1426.7</v>
      </c>
      <c r="D22" s="4">
        <v>1426.7</v>
      </c>
      <c r="E22" s="4">
        <v>776.6</v>
      </c>
      <c r="F22" s="4">
        <v>769.4</v>
      </c>
      <c r="G22" s="1">
        <f t="shared" si="4"/>
        <v>54.43330763299923</v>
      </c>
      <c r="H22" s="2">
        <f t="shared" si="5"/>
        <v>54.43330763299923</v>
      </c>
      <c r="I22" s="31">
        <f t="shared" si="3"/>
        <v>100.93579412529243</v>
      </c>
    </row>
    <row r="23" spans="1:9" ht="24" customHeight="1">
      <c r="A23" s="37" t="s">
        <v>73</v>
      </c>
      <c r="B23" s="10" t="s">
        <v>74</v>
      </c>
      <c r="C23" s="4">
        <v>87.3</v>
      </c>
      <c r="D23" s="4">
        <v>420.8</v>
      </c>
      <c r="E23" s="4"/>
      <c r="F23" s="4">
        <v>369.3</v>
      </c>
      <c r="G23" s="1">
        <f t="shared" si="4"/>
        <v>0</v>
      </c>
      <c r="H23" s="2">
        <f t="shared" si="5"/>
        <v>0</v>
      </c>
      <c r="I23" s="31"/>
    </row>
    <row r="24" spans="1:9" ht="33" customHeight="1" hidden="1">
      <c r="A24" s="40" t="s">
        <v>79</v>
      </c>
      <c r="B24" s="10" t="s">
        <v>80</v>
      </c>
      <c r="C24" s="4"/>
      <c r="D24" s="4"/>
      <c r="E24" s="4"/>
      <c r="F24" s="4"/>
      <c r="G24" s="1" t="e">
        <f t="shared" si="4"/>
        <v>#DIV/0!</v>
      </c>
      <c r="H24" s="2" t="e">
        <f t="shared" si="5"/>
        <v>#DIV/0!</v>
      </c>
      <c r="I24" s="31"/>
    </row>
    <row r="25" spans="1:9" ht="24.75" customHeight="1">
      <c r="A25" s="37" t="s">
        <v>117</v>
      </c>
      <c r="B25" s="10" t="s">
        <v>118</v>
      </c>
      <c r="C25" s="4"/>
      <c r="D25" s="4">
        <v>373</v>
      </c>
      <c r="E25" s="4"/>
      <c r="F25" s="4"/>
      <c r="G25" s="1"/>
      <c r="H25" s="2"/>
      <c r="I25" s="31"/>
    </row>
    <row r="26" spans="1:9" ht="25.5" customHeight="1">
      <c r="A26" s="37" t="s">
        <v>81</v>
      </c>
      <c r="B26" s="10" t="s">
        <v>82</v>
      </c>
      <c r="C26" s="4">
        <v>256.5</v>
      </c>
      <c r="D26" s="4">
        <v>128.3</v>
      </c>
      <c r="E26" s="4"/>
      <c r="F26" s="4"/>
      <c r="G26" s="1">
        <f t="shared" si="4"/>
        <v>0</v>
      </c>
      <c r="H26" s="2">
        <f t="shared" si="5"/>
        <v>0</v>
      </c>
      <c r="I26" s="31"/>
    </row>
    <row r="27" spans="1:9" ht="24" customHeight="1">
      <c r="A27" s="37" t="s">
        <v>77</v>
      </c>
      <c r="B27" s="10" t="s">
        <v>67</v>
      </c>
      <c r="C27" s="4">
        <v>42.2</v>
      </c>
      <c r="D27" s="4">
        <v>43.8</v>
      </c>
      <c r="E27" s="4">
        <v>25.3</v>
      </c>
      <c r="F27" s="4">
        <v>28.7</v>
      </c>
      <c r="G27" s="1">
        <f t="shared" si="4"/>
        <v>59.95260663507109</v>
      </c>
      <c r="H27" s="2">
        <f t="shared" si="5"/>
        <v>57.76255707762557</v>
      </c>
      <c r="I27" s="31">
        <f>E27/F27*100</f>
        <v>88.15331010452962</v>
      </c>
    </row>
    <row r="28" spans="1:9" ht="15.75" customHeight="1">
      <c r="A28" s="37" t="s">
        <v>96</v>
      </c>
      <c r="B28" s="10" t="s">
        <v>97</v>
      </c>
      <c r="C28" s="4">
        <v>0.1</v>
      </c>
      <c r="D28" s="4">
        <v>0.1</v>
      </c>
      <c r="E28" s="4">
        <v>0.1</v>
      </c>
      <c r="F28" s="4"/>
      <c r="G28" s="1">
        <f t="shared" si="4"/>
        <v>100</v>
      </c>
      <c r="H28" s="2">
        <f t="shared" si="5"/>
        <v>100</v>
      </c>
      <c r="I28" s="31"/>
    </row>
    <row r="29" spans="1:9" ht="3.75" customHeight="1" hidden="1">
      <c r="A29" s="37" t="s">
        <v>26</v>
      </c>
      <c r="B29" s="10"/>
      <c r="C29" s="4"/>
      <c r="D29" s="4"/>
      <c r="E29" s="4"/>
      <c r="F29" s="4"/>
      <c r="G29" s="1" t="e">
        <f t="shared" si="4"/>
        <v>#DIV/0!</v>
      </c>
      <c r="H29" s="2" t="e">
        <f t="shared" si="5"/>
        <v>#DIV/0!</v>
      </c>
      <c r="I29" s="31"/>
    </row>
    <row r="30" spans="1:9" ht="18.75" customHeight="1">
      <c r="A30" s="37" t="s">
        <v>108</v>
      </c>
      <c r="B30" s="10" t="s">
        <v>109</v>
      </c>
      <c r="C30" s="4"/>
      <c r="D30" s="4">
        <v>98.4</v>
      </c>
      <c r="E30" s="4">
        <v>98.4</v>
      </c>
      <c r="F30" s="4"/>
      <c r="G30" s="1"/>
      <c r="H30" s="2">
        <f t="shared" si="5"/>
        <v>100</v>
      </c>
      <c r="I30" s="31"/>
    </row>
    <row r="31" spans="1:9" ht="24.75" customHeight="1">
      <c r="A31" s="38" t="s">
        <v>12</v>
      </c>
      <c r="B31" s="13" t="s">
        <v>38</v>
      </c>
      <c r="C31" s="3">
        <v>279.7</v>
      </c>
      <c r="D31" s="3">
        <v>612.5</v>
      </c>
      <c r="E31" s="3">
        <v>14.5</v>
      </c>
      <c r="F31" s="3">
        <v>35</v>
      </c>
      <c r="G31" s="1">
        <f>E31/C31*100</f>
        <v>5.184125849124062</v>
      </c>
      <c r="H31" s="2">
        <f t="shared" si="5"/>
        <v>2.36734693877551</v>
      </c>
      <c r="I31" s="31">
        <f>E31/F31*100</f>
        <v>41.42857142857143</v>
      </c>
    </row>
    <row r="32" spans="1:9" ht="17.25" customHeight="1">
      <c r="A32" s="41" t="s">
        <v>13</v>
      </c>
      <c r="B32" s="15"/>
      <c r="C32" s="5">
        <f>C4+C21+C31</f>
        <v>2419.3999999999996</v>
      </c>
      <c r="D32" s="5">
        <f>D4+D21+D31</f>
        <v>3430.5</v>
      </c>
      <c r="E32" s="5">
        <f>E4+E21+E31</f>
        <v>1146.7</v>
      </c>
      <c r="F32" s="5">
        <f>F4+F21+F31</f>
        <v>1367.1000000000001</v>
      </c>
      <c r="G32" s="1">
        <f>E32/C32*100</f>
        <v>47.39604860709268</v>
      </c>
      <c r="H32" s="2">
        <f t="shared" si="5"/>
        <v>33.42661419618131</v>
      </c>
      <c r="I32" s="31">
        <f>E32/F32*100</f>
        <v>83.87828249579401</v>
      </c>
    </row>
    <row r="33" spans="1:9" ht="12.75" customHeight="1">
      <c r="A33" s="42" t="s">
        <v>14</v>
      </c>
      <c r="B33" s="14"/>
      <c r="C33" s="6"/>
      <c r="D33" s="6"/>
      <c r="E33" s="6"/>
      <c r="F33" s="6"/>
      <c r="G33" s="1"/>
      <c r="H33" s="2"/>
      <c r="I33" s="31"/>
    </row>
    <row r="34" spans="1:9" ht="12.75">
      <c r="A34" s="38" t="s">
        <v>15</v>
      </c>
      <c r="B34" s="16" t="s">
        <v>39</v>
      </c>
      <c r="C34" s="3">
        <v>875.4</v>
      </c>
      <c r="D34" s="3">
        <v>788.9</v>
      </c>
      <c r="E34" s="3">
        <v>423.7</v>
      </c>
      <c r="F34" s="3">
        <v>389.6</v>
      </c>
      <c r="G34" s="1">
        <f aca="true" t="shared" si="6" ref="G34:G40">E34/C34*100</f>
        <v>48.400731094356864</v>
      </c>
      <c r="H34" s="2">
        <f aca="true" t="shared" si="7" ref="H34:H42">E34/D34*100</f>
        <v>53.707694257827356</v>
      </c>
      <c r="I34" s="31">
        <f aca="true" t="shared" si="8" ref="I34:I39">E34/F34*100</f>
        <v>108.75256673511294</v>
      </c>
    </row>
    <row r="35" spans="1:9" ht="12.75">
      <c r="A35" s="37" t="s">
        <v>16</v>
      </c>
      <c r="B35" s="10">
        <v>211.213</v>
      </c>
      <c r="C35" s="4">
        <v>850</v>
      </c>
      <c r="D35" s="4">
        <v>597.5</v>
      </c>
      <c r="E35" s="4">
        <v>393.6</v>
      </c>
      <c r="F35" s="4">
        <v>354.1</v>
      </c>
      <c r="G35" s="1">
        <f t="shared" si="6"/>
        <v>46.30588235294118</v>
      </c>
      <c r="H35" s="2">
        <f t="shared" si="7"/>
        <v>65.87447698744771</v>
      </c>
      <c r="I35" s="31">
        <f t="shared" si="8"/>
        <v>111.15504094888449</v>
      </c>
    </row>
    <row r="36" spans="1:9" ht="12.75">
      <c r="A36" s="37" t="s">
        <v>23</v>
      </c>
      <c r="B36" s="10">
        <v>223</v>
      </c>
      <c r="C36" s="4">
        <v>12</v>
      </c>
      <c r="D36" s="4">
        <v>15</v>
      </c>
      <c r="E36" s="4">
        <v>7.1</v>
      </c>
      <c r="F36" s="4">
        <v>5.5</v>
      </c>
      <c r="G36" s="1">
        <f t="shared" si="6"/>
        <v>59.166666666666664</v>
      </c>
      <c r="H36" s="2">
        <f t="shared" si="7"/>
        <v>47.333333333333336</v>
      </c>
      <c r="I36" s="31">
        <f t="shared" si="8"/>
        <v>129.09090909090907</v>
      </c>
    </row>
    <row r="37" spans="1:9" ht="11.25" customHeight="1">
      <c r="A37" s="37" t="s">
        <v>17</v>
      </c>
      <c r="B37" s="10"/>
      <c r="C37" s="4">
        <f>C34-C35-C36</f>
        <v>13.399999999999977</v>
      </c>
      <c r="D37" s="4">
        <f>D34-D35-D36</f>
        <v>176.39999999999998</v>
      </c>
      <c r="E37" s="4">
        <f>E34-E35-E36</f>
        <v>22.999999999999964</v>
      </c>
      <c r="F37" s="4">
        <f>F34-F35-F36</f>
        <v>30</v>
      </c>
      <c r="G37" s="1">
        <f t="shared" si="6"/>
        <v>171.64179104477614</v>
      </c>
      <c r="H37" s="2">
        <f t="shared" si="7"/>
        <v>13.038548752834448</v>
      </c>
      <c r="I37" s="31">
        <f t="shared" si="8"/>
        <v>76.66666666666654</v>
      </c>
    </row>
    <row r="38" spans="1:9" ht="12.75" hidden="1">
      <c r="A38" s="45" t="s">
        <v>90</v>
      </c>
      <c r="B38" s="17" t="s">
        <v>89</v>
      </c>
      <c r="C38" s="4"/>
      <c r="D38" s="4"/>
      <c r="E38" s="4"/>
      <c r="F38" s="4"/>
      <c r="G38" s="1" t="e">
        <f t="shared" si="6"/>
        <v>#DIV/0!</v>
      </c>
      <c r="H38" s="2" t="e">
        <f t="shared" si="7"/>
        <v>#DIV/0!</v>
      </c>
      <c r="I38" s="31" t="e">
        <f t="shared" si="8"/>
        <v>#DIV/0!</v>
      </c>
    </row>
    <row r="39" spans="1:9" ht="12.75">
      <c r="A39" s="39" t="s">
        <v>24</v>
      </c>
      <c r="B39" s="17" t="s">
        <v>54</v>
      </c>
      <c r="C39" s="1">
        <v>42.2</v>
      </c>
      <c r="D39" s="1">
        <v>43.8</v>
      </c>
      <c r="E39" s="1">
        <v>23.8</v>
      </c>
      <c r="F39" s="1">
        <v>17.8</v>
      </c>
      <c r="G39" s="1">
        <f t="shared" si="6"/>
        <v>56.398104265402836</v>
      </c>
      <c r="H39" s="2">
        <f t="shared" si="7"/>
        <v>54.337899543378995</v>
      </c>
      <c r="I39" s="31">
        <f t="shared" si="8"/>
        <v>133.7078651685393</v>
      </c>
    </row>
    <row r="40" spans="1:9" ht="16.5">
      <c r="A40" s="38" t="s">
        <v>40</v>
      </c>
      <c r="B40" s="16" t="s">
        <v>41</v>
      </c>
      <c r="C40" s="3">
        <v>0.7</v>
      </c>
      <c r="D40" s="3">
        <v>0.7</v>
      </c>
      <c r="E40" s="3"/>
      <c r="F40" s="3"/>
      <c r="G40" s="1">
        <f t="shared" si="6"/>
        <v>0</v>
      </c>
      <c r="H40" s="2">
        <f t="shared" si="7"/>
        <v>0</v>
      </c>
      <c r="I40" s="31"/>
    </row>
    <row r="41" spans="1:9" ht="12.75" customHeight="1">
      <c r="A41" s="38" t="s">
        <v>58</v>
      </c>
      <c r="B41" s="16" t="s">
        <v>55</v>
      </c>
      <c r="C41" s="3"/>
      <c r="D41" s="3">
        <v>18.5</v>
      </c>
      <c r="E41" s="3">
        <v>18</v>
      </c>
      <c r="F41" s="3">
        <v>15.2</v>
      </c>
      <c r="G41" s="1"/>
      <c r="H41" s="2">
        <f t="shared" si="7"/>
        <v>97.2972972972973</v>
      </c>
      <c r="I41" s="31">
        <f>E41/F41*100</f>
        <v>118.42105263157896</v>
      </c>
    </row>
    <row r="42" spans="1:9" ht="12.75">
      <c r="A42" s="38" t="s">
        <v>57</v>
      </c>
      <c r="B42" s="16" t="s">
        <v>56</v>
      </c>
      <c r="C42" s="3">
        <v>628.6</v>
      </c>
      <c r="D42" s="3">
        <v>969.3</v>
      </c>
      <c r="E42" s="3">
        <v>224.3</v>
      </c>
      <c r="F42" s="3">
        <v>27.9</v>
      </c>
      <c r="G42" s="1">
        <f aca="true" t="shared" si="9" ref="G42:G55">E42/C42*100</f>
        <v>35.682468978682785</v>
      </c>
      <c r="H42" s="2">
        <f t="shared" si="7"/>
        <v>23.140410605591665</v>
      </c>
      <c r="I42" s="31">
        <f>E42/F42*100</f>
        <v>803.9426523297491</v>
      </c>
    </row>
    <row r="43" spans="1:9" ht="12.75">
      <c r="A43" s="39" t="s">
        <v>45</v>
      </c>
      <c r="B43" s="17" t="s">
        <v>59</v>
      </c>
      <c r="C43" s="1">
        <v>5.2</v>
      </c>
      <c r="D43" s="1"/>
      <c r="E43" s="4"/>
      <c r="F43" s="4"/>
      <c r="G43" s="1">
        <f t="shared" si="9"/>
        <v>0</v>
      </c>
      <c r="H43" s="2"/>
      <c r="I43" s="31"/>
    </row>
    <row r="44" spans="1:9" ht="12.75">
      <c r="A44" s="38" t="s">
        <v>21</v>
      </c>
      <c r="B44" s="16" t="s">
        <v>42</v>
      </c>
      <c r="C44" s="3">
        <v>549.6</v>
      </c>
      <c r="D44" s="3">
        <v>549.7</v>
      </c>
      <c r="E44" s="3">
        <v>297.7</v>
      </c>
      <c r="F44" s="3">
        <v>228.9</v>
      </c>
      <c r="G44" s="1">
        <f t="shared" si="9"/>
        <v>54.166666666666664</v>
      </c>
      <c r="H44" s="2">
        <f aca="true" t="shared" si="10" ref="H44:H55">E44/D44*100</f>
        <v>54.15681280698562</v>
      </c>
      <c r="I44" s="31">
        <f>E44/F44*100</f>
        <v>130.05679335954565</v>
      </c>
    </row>
    <row r="45" spans="1:9" ht="12.75">
      <c r="A45" s="37" t="s">
        <v>16</v>
      </c>
      <c r="B45" s="10">
        <v>211.213</v>
      </c>
      <c r="C45" s="4">
        <v>447.3</v>
      </c>
      <c r="D45" s="4">
        <v>468.5</v>
      </c>
      <c r="E45" s="4">
        <v>282.5</v>
      </c>
      <c r="F45" s="4">
        <v>211.4</v>
      </c>
      <c r="G45" s="1">
        <f t="shared" si="9"/>
        <v>63.15671808629555</v>
      </c>
      <c r="H45" s="2">
        <f t="shared" si="10"/>
        <v>60.298826040554964</v>
      </c>
      <c r="I45" s="31">
        <f>E45/F45*100</f>
        <v>133.63292336802272</v>
      </c>
    </row>
    <row r="46" spans="1:9" ht="11.25" customHeight="1">
      <c r="A46" s="37" t="s">
        <v>23</v>
      </c>
      <c r="B46" s="10">
        <v>223</v>
      </c>
      <c r="C46" s="4">
        <v>11.9</v>
      </c>
      <c r="D46" s="4">
        <v>11.9</v>
      </c>
      <c r="E46" s="4">
        <v>5.3</v>
      </c>
      <c r="F46" s="4">
        <v>3.5</v>
      </c>
      <c r="G46" s="1">
        <f t="shared" si="9"/>
        <v>44.53781512605042</v>
      </c>
      <c r="H46" s="2">
        <f t="shared" si="10"/>
        <v>44.53781512605042</v>
      </c>
      <c r="I46" s="31">
        <f>E46/F46*100</f>
        <v>151.42857142857142</v>
      </c>
    </row>
    <row r="47" spans="1:9" ht="12.75">
      <c r="A47" s="37" t="s">
        <v>46</v>
      </c>
      <c r="B47" s="10"/>
      <c r="C47" s="50">
        <f>C44-C45-C46</f>
        <v>90.4</v>
      </c>
      <c r="D47" s="4">
        <f>D44-D45-D46</f>
        <v>69.30000000000004</v>
      </c>
      <c r="E47" s="4">
        <f>E44-E45-E46</f>
        <v>9.899999999999988</v>
      </c>
      <c r="F47" s="4">
        <f>F44-F45-F46</f>
        <v>14</v>
      </c>
      <c r="G47" s="1">
        <f t="shared" si="9"/>
        <v>10.951327433628306</v>
      </c>
      <c r="H47" s="2">
        <f t="shared" si="10"/>
        <v>14.28571428571426</v>
      </c>
      <c r="I47" s="31">
        <f>E47/F47*100</f>
        <v>70.71428571428562</v>
      </c>
    </row>
    <row r="48" spans="1:9" ht="12.75">
      <c r="A48" s="39" t="s">
        <v>61</v>
      </c>
      <c r="B48" s="30" t="s">
        <v>60</v>
      </c>
      <c r="C48" s="20">
        <v>4</v>
      </c>
      <c r="D48" s="20">
        <v>4</v>
      </c>
      <c r="E48" s="20">
        <v>4</v>
      </c>
      <c r="F48" s="20">
        <v>3.5</v>
      </c>
      <c r="G48" s="1">
        <f t="shared" si="9"/>
        <v>100</v>
      </c>
      <c r="H48" s="2">
        <f t="shared" si="10"/>
        <v>100</v>
      </c>
      <c r="I48" s="31">
        <f>E48/F48*100</f>
        <v>114.28571428571428</v>
      </c>
    </row>
    <row r="49" spans="1:9" ht="12.75">
      <c r="A49" s="39" t="s">
        <v>62</v>
      </c>
      <c r="B49" s="17" t="s">
        <v>63</v>
      </c>
      <c r="C49" s="1">
        <v>2</v>
      </c>
      <c r="D49" s="1">
        <v>2</v>
      </c>
      <c r="E49" s="20"/>
      <c r="F49" s="20"/>
      <c r="G49" s="1">
        <f t="shared" si="9"/>
        <v>0</v>
      </c>
      <c r="H49" s="2">
        <f t="shared" si="10"/>
        <v>0</v>
      </c>
      <c r="I49" s="31"/>
    </row>
    <row r="50" spans="1:9" ht="12.75">
      <c r="A50" s="39" t="s">
        <v>43</v>
      </c>
      <c r="B50" s="13">
        <v>1003</v>
      </c>
      <c r="C50" s="3">
        <f>C51+C52+C54</f>
        <v>311.7</v>
      </c>
      <c r="D50" s="3">
        <f>D51+D52+D54</f>
        <v>1093.6</v>
      </c>
      <c r="E50" s="3">
        <f>E51+E52</f>
        <v>0</v>
      </c>
      <c r="F50" s="3">
        <f>F51+F52</f>
        <v>0</v>
      </c>
      <c r="G50" s="1">
        <f t="shared" si="9"/>
        <v>0</v>
      </c>
      <c r="H50" s="2">
        <f t="shared" si="10"/>
        <v>0</v>
      </c>
      <c r="I50" s="31"/>
    </row>
    <row r="51" spans="1:9" ht="12" customHeight="1">
      <c r="A51" s="39" t="s">
        <v>86</v>
      </c>
      <c r="B51" s="18" t="s">
        <v>83</v>
      </c>
      <c r="C51" s="32">
        <v>197.2</v>
      </c>
      <c r="D51" s="32">
        <v>653</v>
      </c>
      <c r="E51" s="20"/>
      <c r="F51" s="20"/>
      <c r="G51" s="1">
        <f t="shared" si="9"/>
        <v>0</v>
      </c>
      <c r="H51" s="2">
        <f t="shared" si="10"/>
        <v>0</v>
      </c>
      <c r="I51" s="31"/>
    </row>
    <row r="52" spans="1:9" ht="11.25" customHeight="1">
      <c r="A52" s="37" t="s">
        <v>48</v>
      </c>
      <c r="B52" s="18" t="s">
        <v>64</v>
      </c>
      <c r="C52" s="23">
        <v>114.5</v>
      </c>
      <c r="D52" s="23">
        <v>440.6</v>
      </c>
      <c r="E52" s="3"/>
      <c r="F52" s="3"/>
      <c r="G52" s="1">
        <f t="shared" si="9"/>
        <v>0</v>
      </c>
      <c r="H52" s="2">
        <f t="shared" si="10"/>
        <v>0</v>
      </c>
      <c r="I52" s="31"/>
    </row>
    <row r="53" spans="1:9" ht="14.25" customHeight="1" hidden="1">
      <c r="A53" s="37" t="s">
        <v>44</v>
      </c>
      <c r="B53" s="18" t="s">
        <v>47</v>
      </c>
      <c r="C53" s="4"/>
      <c r="D53" s="4"/>
      <c r="E53" s="4"/>
      <c r="F53" s="4"/>
      <c r="G53" s="1" t="e">
        <f t="shared" si="9"/>
        <v>#DIV/0!</v>
      </c>
      <c r="H53" s="2" t="e">
        <f t="shared" si="10"/>
        <v>#DIV/0!</v>
      </c>
      <c r="I53" s="31" t="e">
        <f>E53/F53*100</f>
        <v>#DIV/0!</v>
      </c>
    </row>
    <row r="54" spans="1:9" ht="14.25" customHeight="1">
      <c r="A54" s="39" t="s">
        <v>86</v>
      </c>
      <c r="B54" s="18" t="s">
        <v>116</v>
      </c>
      <c r="C54" s="4"/>
      <c r="D54" s="4"/>
      <c r="E54" s="4"/>
      <c r="F54" s="4"/>
      <c r="G54" s="1"/>
      <c r="H54" s="2"/>
      <c r="I54" s="31"/>
    </row>
    <row r="55" spans="1:9" ht="15.75" customHeight="1">
      <c r="A55" s="41" t="s">
        <v>18</v>
      </c>
      <c r="B55" s="15"/>
      <c r="C55" s="7">
        <f>C34+C39+C40+C41+C42+C43+C44+C48+C49+C50</f>
        <v>2419.4</v>
      </c>
      <c r="D55" s="7">
        <f>D34+D39+D40+D41+D42+D43+D44+D48+D49+D50</f>
        <v>3470.4999999999995</v>
      </c>
      <c r="E55" s="7">
        <f>E34+E39+E40+E41+E42+E43+E44+E48+E49+E50</f>
        <v>991.5</v>
      </c>
      <c r="F55" s="7">
        <f>F34+F39+F40+F41+F42+F43+F44+F48+F49+F50+F38</f>
        <v>682.9</v>
      </c>
      <c r="G55" s="1">
        <f t="shared" si="9"/>
        <v>40.98123501694635</v>
      </c>
      <c r="H55" s="2">
        <f t="shared" si="10"/>
        <v>28.569370407722232</v>
      </c>
      <c r="I55" s="31">
        <f>E55/F55*100</f>
        <v>145.18963244984624</v>
      </c>
    </row>
    <row r="56" spans="1:9" ht="20.25" customHeight="1">
      <c r="A56" s="39" t="s">
        <v>49</v>
      </c>
      <c r="B56" s="19"/>
      <c r="C56" s="7">
        <f>C32-C55</f>
        <v>0</v>
      </c>
      <c r="D56" s="7">
        <f>D32-D55</f>
        <v>-39.999999999999545</v>
      </c>
      <c r="E56" s="7">
        <f>E32-E55</f>
        <v>155.20000000000005</v>
      </c>
      <c r="F56" s="7">
        <f>F32-F55</f>
        <v>684.2000000000002</v>
      </c>
      <c r="G56" s="1"/>
      <c r="H56" s="8"/>
      <c r="I56" s="29"/>
    </row>
    <row r="57" spans="1:8" ht="12" customHeight="1">
      <c r="A57" s="43"/>
      <c r="B57" s="24"/>
      <c r="C57" s="25"/>
      <c r="D57" s="25"/>
      <c r="E57" s="25"/>
      <c r="F57" s="25"/>
      <c r="G57" s="26"/>
      <c r="H57" s="27"/>
    </row>
    <row r="58" spans="1:6" ht="12.75">
      <c r="A58" s="44" t="s">
        <v>52</v>
      </c>
      <c r="C58" s="22" t="s">
        <v>53</v>
      </c>
      <c r="D58" s="22"/>
      <c r="E58" s="22"/>
      <c r="F58" s="22"/>
    </row>
    <row r="59" spans="1:6" ht="12.75">
      <c r="A59" s="44" t="s">
        <v>78</v>
      </c>
      <c r="C59" s="52"/>
      <c r="D59" s="52"/>
      <c r="E59" s="52"/>
      <c r="F59" s="22"/>
    </row>
    <row r="60" spans="3:6" ht="12.75">
      <c r="C60" s="52"/>
      <c r="D60" s="52"/>
      <c r="E60" s="52"/>
      <c r="F60" s="22"/>
    </row>
    <row r="61" spans="3:6" ht="12.75">
      <c r="C61" s="22"/>
      <c r="D61" s="22"/>
      <c r="E61" s="22"/>
      <c r="F61" s="22"/>
    </row>
    <row r="62" spans="3:6" ht="12.75">
      <c r="C62" s="22"/>
      <c r="D62" s="22"/>
      <c r="E62" s="22"/>
      <c r="F62" s="22"/>
    </row>
    <row r="63" ht="12.75">
      <c r="A63" s="28"/>
    </row>
  </sheetData>
  <mergeCells count="4">
    <mergeCell ref="A1:I1"/>
    <mergeCell ref="C60:E60"/>
    <mergeCell ref="G2:H2"/>
    <mergeCell ref="C59:E5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="150" zoomScaleNormal="150" workbookViewId="0" topLeftCell="A35">
      <selection activeCell="G14" sqref="G14"/>
    </sheetView>
  </sheetViews>
  <sheetFormatPr defaultColWidth="9.00390625" defaultRowHeight="12.75"/>
  <cols>
    <col min="1" max="1" width="37.125" style="0" customWidth="1"/>
    <col min="2" max="2" width="23.00390625" style="0" customWidth="1"/>
    <col min="3" max="3" width="7.375" style="0" customWidth="1"/>
    <col min="4" max="4" width="6.75390625" style="0" customWidth="1"/>
    <col min="5" max="5" width="7.625" style="0" customWidth="1"/>
    <col min="6" max="6" width="7.37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</row>
    <row r="2" spans="7:8" ht="12.75">
      <c r="G2" s="53" t="s">
        <v>25</v>
      </c>
      <c r="H2" s="53"/>
    </row>
    <row r="3" spans="1:9" ht="48">
      <c r="A3" s="9" t="s">
        <v>0</v>
      </c>
      <c r="B3" s="9" t="s">
        <v>27</v>
      </c>
      <c r="C3" s="10" t="s">
        <v>92</v>
      </c>
      <c r="D3" s="10" t="s">
        <v>93</v>
      </c>
      <c r="E3" s="10" t="s">
        <v>111</v>
      </c>
      <c r="F3" s="10" t="s">
        <v>112</v>
      </c>
      <c r="G3" s="10" t="s">
        <v>69</v>
      </c>
      <c r="H3" s="10" t="s">
        <v>51</v>
      </c>
      <c r="I3" s="10" t="s">
        <v>98</v>
      </c>
    </row>
    <row r="4" spans="1:9" ht="16.5" customHeight="1">
      <c r="A4" s="33" t="s">
        <v>1</v>
      </c>
      <c r="B4" s="11"/>
      <c r="C4" s="1">
        <f>C5+C16</f>
        <v>326.9</v>
      </c>
      <c r="D4" s="1">
        <f>D5+D16</f>
        <v>326.9</v>
      </c>
      <c r="E4" s="1">
        <f>E5+E16</f>
        <v>199.8</v>
      </c>
      <c r="F4" s="1">
        <f>F5+F16</f>
        <v>134.7</v>
      </c>
      <c r="G4" s="1">
        <f aca="true" t="shared" si="0" ref="G4:G14">E4/C4*100</f>
        <v>61.11960844294892</v>
      </c>
      <c r="H4" s="2">
        <f aca="true" t="shared" si="1" ref="H4:H14">E4/D4*100</f>
        <v>61.11960844294892</v>
      </c>
      <c r="I4" s="31">
        <f aca="true" t="shared" si="2" ref="I4:I10">E4/F4*100</f>
        <v>148.32962138084636</v>
      </c>
    </row>
    <row r="5" spans="1:9" ht="12.75">
      <c r="A5" s="34" t="s">
        <v>19</v>
      </c>
      <c r="B5" s="11"/>
      <c r="C5" s="1">
        <f>C6+C8+C10+C15</f>
        <v>308.9</v>
      </c>
      <c r="D5" s="1">
        <f>D6+D8+D10+D15</f>
        <v>308.9</v>
      </c>
      <c r="E5" s="1">
        <f>E6+E8+E10+E15</f>
        <v>195.10000000000002</v>
      </c>
      <c r="F5" s="1">
        <f>F6+F8+F10</f>
        <v>131.5</v>
      </c>
      <c r="G5" s="1">
        <f t="shared" si="0"/>
        <v>63.15959857559081</v>
      </c>
      <c r="H5" s="2">
        <f t="shared" si="1"/>
        <v>63.15959857559081</v>
      </c>
      <c r="I5" s="31">
        <f t="shared" si="2"/>
        <v>148.36501901140687</v>
      </c>
    </row>
    <row r="6" spans="1:9" ht="12.75">
      <c r="A6" s="35" t="s">
        <v>2</v>
      </c>
      <c r="B6" s="12" t="s">
        <v>28</v>
      </c>
      <c r="C6" s="3">
        <f>C7</f>
        <v>160</v>
      </c>
      <c r="D6" s="3">
        <f>D7</f>
        <v>160</v>
      </c>
      <c r="E6" s="3">
        <f>E7</f>
        <v>88.7</v>
      </c>
      <c r="F6" s="3">
        <f>F7</f>
        <v>76</v>
      </c>
      <c r="G6" s="1">
        <f t="shared" si="0"/>
        <v>55.43750000000001</v>
      </c>
      <c r="H6" s="2">
        <f t="shared" si="1"/>
        <v>55.43750000000001</v>
      </c>
      <c r="I6" s="31">
        <f t="shared" si="2"/>
        <v>116.71052631578948</v>
      </c>
    </row>
    <row r="7" spans="1:9" ht="12.75">
      <c r="A7" s="36" t="s">
        <v>3</v>
      </c>
      <c r="B7" s="9" t="s">
        <v>65</v>
      </c>
      <c r="C7" s="4">
        <v>160</v>
      </c>
      <c r="D7" s="4">
        <v>160</v>
      </c>
      <c r="E7" s="4">
        <v>88.7</v>
      </c>
      <c r="F7" s="4">
        <v>76</v>
      </c>
      <c r="G7" s="1">
        <f t="shared" si="0"/>
        <v>55.43750000000001</v>
      </c>
      <c r="H7" s="2">
        <f t="shared" si="1"/>
        <v>55.43750000000001</v>
      </c>
      <c r="I7" s="31">
        <f t="shared" si="2"/>
        <v>116.71052631578948</v>
      </c>
    </row>
    <row r="8" spans="1:9" ht="12.75">
      <c r="A8" s="35" t="s">
        <v>4</v>
      </c>
      <c r="B8" s="12" t="s">
        <v>29</v>
      </c>
      <c r="C8" s="3">
        <f>C9</f>
        <v>25</v>
      </c>
      <c r="D8" s="3">
        <f>D9</f>
        <v>25</v>
      </c>
      <c r="E8" s="3">
        <f>E9</f>
        <v>8.1</v>
      </c>
      <c r="F8" s="3">
        <f>F9</f>
        <v>22.1</v>
      </c>
      <c r="G8" s="1">
        <f t="shared" si="0"/>
        <v>32.4</v>
      </c>
      <c r="H8" s="2">
        <f t="shared" si="1"/>
        <v>32.4</v>
      </c>
      <c r="I8" s="31">
        <f t="shared" si="2"/>
        <v>36.65158371040724</v>
      </c>
    </row>
    <row r="9" spans="1:9" ht="11.25" customHeight="1">
      <c r="A9" s="37" t="s">
        <v>5</v>
      </c>
      <c r="B9" s="10" t="s">
        <v>66</v>
      </c>
      <c r="C9" s="4">
        <v>25</v>
      </c>
      <c r="D9" s="4">
        <v>25</v>
      </c>
      <c r="E9" s="4">
        <v>8.1</v>
      </c>
      <c r="F9" s="4">
        <v>22.1</v>
      </c>
      <c r="G9" s="1">
        <f t="shared" si="0"/>
        <v>32.4</v>
      </c>
      <c r="H9" s="2">
        <f t="shared" si="1"/>
        <v>32.4</v>
      </c>
      <c r="I9" s="31">
        <f t="shared" si="2"/>
        <v>36.65158371040724</v>
      </c>
    </row>
    <row r="10" spans="1:9" ht="11.25" customHeight="1">
      <c r="A10" s="38" t="s">
        <v>6</v>
      </c>
      <c r="B10" s="13" t="s">
        <v>30</v>
      </c>
      <c r="C10" s="3">
        <f>C11+C12</f>
        <v>121.9</v>
      </c>
      <c r="D10" s="3">
        <f>D11+D12</f>
        <v>121.9</v>
      </c>
      <c r="E10" s="3">
        <f>E11+E12</f>
        <v>61</v>
      </c>
      <c r="F10" s="3">
        <f>F11+F12</f>
        <v>33.4</v>
      </c>
      <c r="G10" s="1">
        <f t="shared" si="0"/>
        <v>50.04101722723544</v>
      </c>
      <c r="H10" s="2">
        <f t="shared" si="1"/>
        <v>50.04101722723544</v>
      </c>
      <c r="I10" s="31">
        <f t="shared" si="2"/>
        <v>182.63473053892216</v>
      </c>
    </row>
    <row r="11" spans="1:9" ht="12.75" customHeight="1">
      <c r="A11" s="37" t="s">
        <v>7</v>
      </c>
      <c r="B11" s="10" t="s">
        <v>31</v>
      </c>
      <c r="C11" s="4">
        <v>35.1</v>
      </c>
      <c r="D11" s="4">
        <v>35.1</v>
      </c>
      <c r="E11" s="4">
        <v>2.6</v>
      </c>
      <c r="F11" s="4"/>
      <c r="G11" s="1">
        <f t="shared" si="0"/>
        <v>7.4074074074074066</v>
      </c>
      <c r="H11" s="2">
        <f t="shared" si="1"/>
        <v>7.4074074074074066</v>
      </c>
      <c r="I11" s="31"/>
    </row>
    <row r="12" spans="1:9" ht="13.5" customHeight="1">
      <c r="A12" s="38" t="s">
        <v>22</v>
      </c>
      <c r="B12" s="13" t="s">
        <v>32</v>
      </c>
      <c r="C12" s="20">
        <f>C13+C14</f>
        <v>86.8</v>
      </c>
      <c r="D12" s="20">
        <f>D13+D14</f>
        <v>86.8</v>
      </c>
      <c r="E12" s="20">
        <f>E13+E14</f>
        <v>58.4</v>
      </c>
      <c r="F12" s="20">
        <f>F13+F14</f>
        <v>33.4</v>
      </c>
      <c r="G12" s="1">
        <f t="shared" si="0"/>
        <v>67.2811059907834</v>
      </c>
      <c r="H12" s="2">
        <f t="shared" si="1"/>
        <v>67.2811059907834</v>
      </c>
      <c r="I12" s="31">
        <f>E12/F12*100</f>
        <v>174.85029940119762</v>
      </c>
    </row>
    <row r="13" spans="1:9" ht="15.75" customHeight="1">
      <c r="A13" s="37" t="s">
        <v>8</v>
      </c>
      <c r="B13" s="10" t="s">
        <v>33</v>
      </c>
      <c r="C13" s="4">
        <v>86</v>
      </c>
      <c r="D13" s="4">
        <v>86</v>
      </c>
      <c r="E13" s="4">
        <v>58</v>
      </c>
      <c r="F13" s="4">
        <v>32.9</v>
      </c>
      <c r="G13" s="1">
        <f t="shared" si="0"/>
        <v>67.44186046511628</v>
      </c>
      <c r="H13" s="2">
        <f t="shared" si="1"/>
        <v>67.44186046511628</v>
      </c>
      <c r="I13" s="31">
        <f>E13/F13*100</f>
        <v>176.29179331306992</v>
      </c>
    </row>
    <row r="14" spans="1:9" ht="12.75" customHeight="1">
      <c r="A14" s="37" t="s">
        <v>9</v>
      </c>
      <c r="B14" s="10" t="s">
        <v>34</v>
      </c>
      <c r="C14" s="4">
        <v>0.8</v>
      </c>
      <c r="D14" s="4">
        <v>0.8</v>
      </c>
      <c r="E14" s="4">
        <v>0.4</v>
      </c>
      <c r="F14" s="21">
        <v>0.5</v>
      </c>
      <c r="G14" s="1">
        <f t="shared" si="0"/>
        <v>50</v>
      </c>
      <c r="H14" s="2">
        <f t="shared" si="1"/>
        <v>50</v>
      </c>
      <c r="I14" s="31"/>
    </row>
    <row r="15" spans="1:9" s="48" customFormat="1" ht="12.75" customHeight="1">
      <c r="A15" s="45" t="s">
        <v>87</v>
      </c>
      <c r="B15" s="46" t="s">
        <v>88</v>
      </c>
      <c r="C15" s="20">
        <v>2</v>
      </c>
      <c r="D15" s="20">
        <v>2</v>
      </c>
      <c r="E15" s="20">
        <v>37.3</v>
      </c>
      <c r="F15" s="47"/>
      <c r="G15" s="1" t="s">
        <v>99</v>
      </c>
      <c r="H15" s="1" t="s">
        <v>99</v>
      </c>
      <c r="I15" s="31"/>
    </row>
    <row r="16" spans="1:9" ht="12.75">
      <c r="A16" s="39" t="s">
        <v>20</v>
      </c>
      <c r="B16" s="14"/>
      <c r="C16" s="1">
        <f>C17</f>
        <v>18</v>
      </c>
      <c r="D16" s="1">
        <f>D19+D20+D17</f>
        <v>18</v>
      </c>
      <c r="E16" s="1">
        <f>E17+E20+E19</f>
        <v>4.7</v>
      </c>
      <c r="F16" s="1">
        <f>F17+F20</f>
        <v>3.1999999999999997</v>
      </c>
      <c r="G16" s="1">
        <f>E16/C16*100</f>
        <v>26.111111111111114</v>
      </c>
      <c r="H16" s="2">
        <f>E16/D16*100</f>
        <v>26.111111111111114</v>
      </c>
      <c r="I16" s="31">
        <f aca="true" t="shared" si="3" ref="I16:I22">E16/F16*100</f>
        <v>146.87500000000003</v>
      </c>
    </row>
    <row r="17" spans="1:9" ht="24.75">
      <c r="A17" s="38" t="s">
        <v>10</v>
      </c>
      <c r="B17" s="13" t="s">
        <v>35</v>
      </c>
      <c r="C17" s="3">
        <f>C18</f>
        <v>18</v>
      </c>
      <c r="D17" s="3">
        <f>D18</f>
        <v>18</v>
      </c>
      <c r="E17" s="3">
        <f>E18</f>
        <v>4.7</v>
      </c>
      <c r="F17" s="3">
        <f>F18</f>
        <v>2.3</v>
      </c>
      <c r="G17" s="1">
        <f>E17/C17*100</f>
        <v>26.111111111111114</v>
      </c>
      <c r="H17" s="2">
        <f>E17/D17*100</f>
        <v>26.111111111111114</v>
      </c>
      <c r="I17" s="31">
        <f t="shared" si="3"/>
        <v>204.34782608695653</v>
      </c>
    </row>
    <row r="18" spans="1:9" ht="27.75" customHeight="1">
      <c r="A18" s="37" t="s">
        <v>68</v>
      </c>
      <c r="B18" s="10" t="s">
        <v>70</v>
      </c>
      <c r="C18" s="4">
        <v>18</v>
      </c>
      <c r="D18" s="4">
        <v>18</v>
      </c>
      <c r="E18" s="4">
        <v>4.7</v>
      </c>
      <c r="F18" s="4">
        <v>2.3</v>
      </c>
      <c r="G18" s="1">
        <f>E18/C18*100</f>
        <v>26.111111111111114</v>
      </c>
      <c r="H18" s="2">
        <f>E18/D18*100</f>
        <v>26.111111111111114</v>
      </c>
      <c r="I18" s="31">
        <f t="shared" si="3"/>
        <v>204.34782608695653</v>
      </c>
    </row>
    <row r="19" spans="1:9" ht="19.5" customHeight="1" hidden="1">
      <c r="A19" s="37" t="s">
        <v>84</v>
      </c>
      <c r="B19" s="10" t="s">
        <v>85</v>
      </c>
      <c r="C19" s="4"/>
      <c r="D19" s="4"/>
      <c r="E19" s="4"/>
      <c r="F19" s="4"/>
      <c r="G19" s="1" t="e">
        <f>E19/C19*100</f>
        <v>#DIV/0!</v>
      </c>
      <c r="H19" s="2" t="e">
        <f>E19/D19*100</f>
        <v>#DIV/0!</v>
      </c>
      <c r="I19" s="31" t="e">
        <f t="shared" si="3"/>
        <v>#DIV/0!</v>
      </c>
    </row>
    <row r="20" spans="1:9" ht="12" customHeight="1">
      <c r="A20" s="37" t="s">
        <v>71</v>
      </c>
      <c r="B20" s="10" t="s">
        <v>72</v>
      </c>
      <c r="C20" s="4"/>
      <c r="D20" s="4"/>
      <c r="E20" s="4"/>
      <c r="F20" s="4">
        <v>0.9</v>
      </c>
      <c r="G20" s="1"/>
      <c r="H20" s="2"/>
      <c r="I20" s="31">
        <f t="shared" si="3"/>
        <v>0</v>
      </c>
    </row>
    <row r="21" spans="1:9" ht="18.75" customHeight="1">
      <c r="A21" s="38" t="s">
        <v>11</v>
      </c>
      <c r="B21" s="13" t="s">
        <v>36</v>
      </c>
      <c r="C21" s="3">
        <f>C22+C26+C23+C25+C27</f>
        <v>1812.8</v>
      </c>
      <c r="D21" s="49">
        <f>D22+D26+D23+D24+D25+D27+D29</f>
        <v>1859.3999999999999</v>
      </c>
      <c r="E21" s="49">
        <f>E22+E26+E23+E24+E25+E27+E29</f>
        <v>791.1999999999999</v>
      </c>
      <c r="F21" s="3">
        <f>F22+F26+F27+F29</f>
        <v>707.5</v>
      </c>
      <c r="G21" s="1">
        <f aca="true" t="shared" si="4" ref="G21:G28">E21/C21*100</f>
        <v>43.64518976169462</v>
      </c>
      <c r="H21" s="2">
        <f aca="true" t="shared" si="5" ref="H21:H31">E21/D21*100</f>
        <v>42.5513606539744</v>
      </c>
      <c r="I21" s="31">
        <f t="shared" si="3"/>
        <v>111.83038869257949</v>
      </c>
    </row>
    <row r="22" spans="1:9" ht="24">
      <c r="A22" s="37" t="s">
        <v>50</v>
      </c>
      <c r="B22" s="10" t="s">
        <v>37</v>
      </c>
      <c r="C22" s="4">
        <v>1426.7</v>
      </c>
      <c r="D22" s="4">
        <v>1426.7</v>
      </c>
      <c r="E22" s="4">
        <v>723.8</v>
      </c>
      <c r="F22" s="4">
        <v>682.4</v>
      </c>
      <c r="G22" s="1">
        <f t="shared" si="4"/>
        <v>50.73245952197378</v>
      </c>
      <c r="H22" s="2">
        <f t="shared" si="5"/>
        <v>50.73245952197378</v>
      </c>
      <c r="I22" s="31">
        <f t="shared" si="3"/>
        <v>106.06682297772568</v>
      </c>
    </row>
    <row r="23" spans="1:9" ht="24" customHeight="1">
      <c r="A23" s="37" t="s">
        <v>73</v>
      </c>
      <c r="B23" s="10" t="s">
        <v>74</v>
      </c>
      <c r="C23" s="4">
        <v>87.3</v>
      </c>
      <c r="D23" s="4">
        <v>87.3</v>
      </c>
      <c r="E23" s="4"/>
      <c r="F23" s="4"/>
      <c r="G23" s="1">
        <f t="shared" si="4"/>
        <v>0</v>
      </c>
      <c r="H23" s="2">
        <f t="shared" si="5"/>
        <v>0</v>
      </c>
      <c r="I23" s="31"/>
    </row>
    <row r="24" spans="1:9" ht="33" customHeight="1" hidden="1">
      <c r="A24" s="40" t="s">
        <v>79</v>
      </c>
      <c r="B24" s="10" t="s">
        <v>80</v>
      </c>
      <c r="C24" s="4"/>
      <c r="D24" s="4"/>
      <c r="E24" s="4"/>
      <c r="F24" s="4"/>
      <c r="G24" s="1" t="e">
        <f t="shared" si="4"/>
        <v>#DIV/0!</v>
      </c>
      <c r="H24" s="2" t="e">
        <f t="shared" si="5"/>
        <v>#DIV/0!</v>
      </c>
      <c r="I24" s="31"/>
    </row>
    <row r="25" spans="1:9" ht="25.5" customHeight="1">
      <c r="A25" s="37" t="s">
        <v>81</v>
      </c>
      <c r="B25" s="10" t="s">
        <v>82</v>
      </c>
      <c r="C25" s="4">
        <v>256.5</v>
      </c>
      <c r="D25" s="4">
        <v>256.5</v>
      </c>
      <c r="E25" s="4"/>
      <c r="F25" s="4"/>
      <c r="G25" s="1">
        <f t="shared" si="4"/>
        <v>0</v>
      </c>
      <c r="H25" s="2">
        <f t="shared" si="5"/>
        <v>0</v>
      </c>
      <c r="I25" s="31"/>
    </row>
    <row r="26" spans="1:9" ht="24" customHeight="1">
      <c r="A26" s="37" t="s">
        <v>77</v>
      </c>
      <c r="B26" s="10" t="s">
        <v>67</v>
      </c>
      <c r="C26" s="4">
        <v>42.2</v>
      </c>
      <c r="D26" s="4">
        <v>43.8</v>
      </c>
      <c r="E26" s="4">
        <v>22.3</v>
      </c>
      <c r="F26" s="4">
        <v>25.1</v>
      </c>
      <c r="G26" s="1">
        <f t="shared" si="4"/>
        <v>52.843601895734594</v>
      </c>
      <c r="H26" s="2">
        <f t="shared" si="5"/>
        <v>50.91324200913242</v>
      </c>
      <c r="I26" s="31">
        <f>E26/F26*100</f>
        <v>88.84462151394422</v>
      </c>
    </row>
    <row r="27" spans="1:9" ht="15.75" customHeight="1">
      <c r="A27" s="37" t="s">
        <v>96</v>
      </c>
      <c r="B27" s="10" t="s">
        <v>97</v>
      </c>
      <c r="C27" s="4">
        <v>0.1</v>
      </c>
      <c r="D27" s="4">
        <v>0.1</v>
      </c>
      <c r="E27" s="4">
        <v>0.1</v>
      </c>
      <c r="F27" s="4"/>
      <c r="G27" s="1">
        <f t="shared" si="4"/>
        <v>100</v>
      </c>
      <c r="H27" s="2">
        <f t="shared" si="5"/>
        <v>100</v>
      </c>
      <c r="I27" s="31"/>
    </row>
    <row r="28" spans="1:9" ht="3.75" customHeight="1" hidden="1">
      <c r="A28" s="37" t="s">
        <v>26</v>
      </c>
      <c r="B28" s="10"/>
      <c r="C28" s="4"/>
      <c r="D28" s="4"/>
      <c r="E28" s="4"/>
      <c r="F28" s="4"/>
      <c r="G28" s="1" t="e">
        <f t="shared" si="4"/>
        <v>#DIV/0!</v>
      </c>
      <c r="H28" s="2" t="e">
        <f t="shared" si="5"/>
        <v>#DIV/0!</v>
      </c>
      <c r="I28" s="31"/>
    </row>
    <row r="29" spans="1:9" ht="18.75" customHeight="1">
      <c r="A29" s="37" t="s">
        <v>108</v>
      </c>
      <c r="B29" s="10" t="s">
        <v>109</v>
      </c>
      <c r="C29" s="4"/>
      <c r="D29" s="4">
        <v>45</v>
      </c>
      <c r="E29" s="4">
        <v>45</v>
      </c>
      <c r="F29" s="4"/>
      <c r="G29" s="1"/>
      <c r="H29" s="2">
        <f t="shared" si="5"/>
        <v>100</v>
      </c>
      <c r="I29" s="31"/>
    </row>
    <row r="30" spans="1:9" ht="24.75" customHeight="1">
      <c r="A30" s="38" t="s">
        <v>12</v>
      </c>
      <c r="B30" s="13" t="s">
        <v>38</v>
      </c>
      <c r="C30" s="3">
        <v>279.7</v>
      </c>
      <c r="D30" s="3">
        <v>378</v>
      </c>
      <c r="E30" s="3">
        <v>14.5</v>
      </c>
      <c r="F30" s="3">
        <v>33</v>
      </c>
      <c r="G30" s="1">
        <f>E30/C30*100</f>
        <v>5.184125849124062</v>
      </c>
      <c r="H30" s="2">
        <f t="shared" si="5"/>
        <v>3.835978835978836</v>
      </c>
      <c r="I30" s="31">
        <f>E30/F30*100</f>
        <v>43.93939393939394</v>
      </c>
    </row>
    <row r="31" spans="1:9" ht="17.25" customHeight="1">
      <c r="A31" s="41" t="s">
        <v>13</v>
      </c>
      <c r="B31" s="15"/>
      <c r="C31" s="5">
        <f>C4+C21+C30</f>
        <v>2419.3999999999996</v>
      </c>
      <c r="D31" s="5">
        <f>D4+D21+D30</f>
        <v>2564.2999999999997</v>
      </c>
      <c r="E31" s="5">
        <f>E4+E21+E30</f>
        <v>1005.5</v>
      </c>
      <c r="F31" s="5">
        <f>F4+F21+F30</f>
        <v>875.2</v>
      </c>
      <c r="G31" s="1">
        <f>E31/C31*100</f>
        <v>41.559890882036875</v>
      </c>
      <c r="H31" s="2">
        <f t="shared" si="5"/>
        <v>39.21148071598488</v>
      </c>
      <c r="I31" s="31">
        <f>E31/F31*100</f>
        <v>114.8880255941499</v>
      </c>
    </row>
    <row r="32" spans="1:9" ht="12.75" customHeight="1">
      <c r="A32" s="42" t="s">
        <v>14</v>
      </c>
      <c r="B32" s="14"/>
      <c r="C32" s="6"/>
      <c r="D32" s="6"/>
      <c r="E32" s="6"/>
      <c r="F32" s="6"/>
      <c r="G32" s="1"/>
      <c r="H32" s="2"/>
      <c r="I32" s="31"/>
    </row>
    <row r="33" spans="1:9" ht="12.75">
      <c r="A33" s="38" t="s">
        <v>15</v>
      </c>
      <c r="B33" s="16" t="s">
        <v>39</v>
      </c>
      <c r="C33" s="3">
        <v>875.4</v>
      </c>
      <c r="D33" s="3">
        <v>875.4</v>
      </c>
      <c r="E33" s="3">
        <v>349.9</v>
      </c>
      <c r="F33" s="3">
        <v>339.6</v>
      </c>
      <c r="G33" s="1">
        <f aca="true" t="shared" si="6" ref="G33:G39">E33/C33*100</f>
        <v>39.97029929175234</v>
      </c>
      <c r="H33" s="2">
        <f aca="true" t="shared" si="7" ref="H33:H41">E33/D33*100</f>
        <v>39.97029929175234</v>
      </c>
      <c r="I33" s="31">
        <f aca="true" t="shared" si="8" ref="I33:I38">E33/F33*100</f>
        <v>103.03297997644285</v>
      </c>
    </row>
    <row r="34" spans="1:9" ht="12.75">
      <c r="A34" s="37" t="s">
        <v>16</v>
      </c>
      <c r="B34" s="10">
        <v>211.213</v>
      </c>
      <c r="C34" s="4">
        <v>850</v>
      </c>
      <c r="D34" s="4">
        <v>671.4</v>
      </c>
      <c r="E34" s="4">
        <v>320.7</v>
      </c>
      <c r="F34" s="4">
        <v>305.3</v>
      </c>
      <c r="G34" s="1">
        <f t="shared" si="6"/>
        <v>37.72941176470589</v>
      </c>
      <c r="H34" s="2">
        <f t="shared" si="7"/>
        <v>47.76586237712243</v>
      </c>
      <c r="I34" s="31">
        <f t="shared" si="8"/>
        <v>105.04421880117916</v>
      </c>
    </row>
    <row r="35" spans="1:9" ht="12.75">
      <c r="A35" s="37" t="s">
        <v>23</v>
      </c>
      <c r="B35" s="10">
        <v>223</v>
      </c>
      <c r="C35" s="4">
        <v>12</v>
      </c>
      <c r="D35" s="4">
        <v>15</v>
      </c>
      <c r="E35" s="4">
        <v>7.1</v>
      </c>
      <c r="F35" s="4">
        <v>5.4</v>
      </c>
      <c r="G35" s="1">
        <f t="shared" si="6"/>
        <v>59.166666666666664</v>
      </c>
      <c r="H35" s="2">
        <f t="shared" si="7"/>
        <v>47.333333333333336</v>
      </c>
      <c r="I35" s="31">
        <f t="shared" si="8"/>
        <v>131.48148148148147</v>
      </c>
    </row>
    <row r="36" spans="1:9" ht="11.25" customHeight="1">
      <c r="A36" s="37" t="s">
        <v>17</v>
      </c>
      <c r="B36" s="10"/>
      <c r="C36" s="4">
        <f>C33-C34-C35</f>
        <v>13.399999999999977</v>
      </c>
      <c r="D36" s="4">
        <f>D33-D34-D35</f>
        <v>189</v>
      </c>
      <c r="E36" s="4">
        <f>E33-E34-E35</f>
        <v>22.099999999999987</v>
      </c>
      <c r="F36" s="4">
        <f>F33-F34-F35</f>
        <v>28.900000000000013</v>
      </c>
      <c r="G36" s="1">
        <f t="shared" si="6"/>
        <v>164.92537313432854</v>
      </c>
      <c r="H36" s="2">
        <f t="shared" si="7"/>
        <v>11.693121693121686</v>
      </c>
      <c r="I36" s="31">
        <f t="shared" si="8"/>
        <v>76.47058823529403</v>
      </c>
    </row>
    <row r="37" spans="1:9" ht="12.75" hidden="1">
      <c r="A37" s="45" t="s">
        <v>90</v>
      </c>
      <c r="B37" s="17" t="s">
        <v>89</v>
      </c>
      <c r="C37" s="4"/>
      <c r="D37" s="4"/>
      <c r="E37" s="4"/>
      <c r="F37" s="4"/>
      <c r="G37" s="1" t="e">
        <f t="shared" si="6"/>
        <v>#DIV/0!</v>
      </c>
      <c r="H37" s="2" t="e">
        <f t="shared" si="7"/>
        <v>#DIV/0!</v>
      </c>
      <c r="I37" s="31" t="e">
        <f t="shared" si="8"/>
        <v>#DIV/0!</v>
      </c>
    </row>
    <row r="38" spans="1:9" ht="12.75">
      <c r="A38" s="39" t="s">
        <v>24</v>
      </c>
      <c r="B38" s="17" t="s">
        <v>54</v>
      </c>
      <c r="C38" s="1">
        <v>42.2</v>
      </c>
      <c r="D38" s="1">
        <v>43.8</v>
      </c>
      <c r="E38" s="1">
        <v>20.3</v>
      </c>
      <c r="F38" s="1">
        <v>15.6</v>
      </c>
      <c r="G38" s="1">
        <f t="shared" si="6"/>
        <v>48.1042654028436</v>
      </c>
      <c r="H38" s="2">
        <f t="shared" si="7"/>
        <v>46.34703196347033</v>
      </c>
      <c r="I38" s="31">
        <f t="shared" si="8"/>
        <v>130.12820512820514</v>
      </c>
    </row>
    <row r="39" spans="1:9" ht="16.5">
      <c r="A39" s="38" t="s">
        <v>40</v>
      </c>
      <c r="B39" s="16" t="s">
        <v>41</v>
      </c>
      <c r="C39" s="3">
        <v>0.7</v>
      </c>
      <c r="D39" s="3">
        <v>0.7</v>
      </c>
      <c r="E39" s="3"/>
      <c r="F39" s="3"/>
      <c r="G39" s="1">
        <f t="shared" si="6"/>
        <v>0</v>
      </c>
      <c r="H39" s="2">
        <f t="shared" si="7"/>
        <v>0</v>
      </c>
      <c r="I39" s="31"/>
    </row>
    <row r="40" spans="1:9" ht="12.75" customHeight="1">
      <c r="A40" s="38" t="s">
        <v>58</v>
      </c>
      <c r="B40" s="16" t="s">
        <v>55</v>
      </c>
      <c r="C40" s="3"/>
      <c r="D40" s="3">
        <v>18.3</v>
      </c>
      <c r="E40" s="3">
        <v>18</v>
      </c>
      <c r="F40" s="3">
        <v>15.2</v>
      </c>
      <c r="G40" s="1"/>
      <c r="H40" s="2">
        <f t="shared" si="7"/>
        <v>98.36065573770492</v>
      </c>
      <c r="I40" s="31">
        <f>E40/F40*100</f>
        <v>118.42105263157896</v>
      </c>
    </row>
    <row r="41" spans="1:9" ht="12.75">
      <c r="A41" s="38" t="s">
        <v>57</v>
      </c>
      <c r="B41" s="16" t="s">
        <v>56</v>
      </c>
      <c r="C41" s="3">
        <v>628.6</v>
      </c>
      <c r="D41" s="3">
        <v>758.8</v>
      </c>
      <c r="E41" s="3">
        <v>202.7</v>
      </c>
      <c r="F41" s="3">
        <v>25.8</v>
      </c>
      <c r="G41" s="1">
        <f aca="true" t="shared" si="9" ref="G41:G53">E41/C41*100</f>
        <v>32.24626153356665</v>
      </c>
      <c r="H41" s="2">
        <f t="shared" si="7"/>
        <v>26.713231418028467</v>
      </c>
      <c r="I41" s="31">
        <f>E41/F41*100</f>
        <v>785.6589147286821</v>
      </c>
    </row>
    <row r="42" spans="1:9" ht="12.75">
      <c r="A42" s="39" t="s">
        <v>45</v>
      </c>
      <c r="B42" s="17" t="s">
        <v>59</v>
      </c>
      <c r="C42" s="1">
        <v>5.2</v>
      </c>
      <c r="D42" s="1"/>
      <c r="E42" s="4"/>
      <c r="F42" s="4"/>
      <c r="G42" s="1">
        <f t="shared" si="9"/>
        <v>0</v>
      </c>
      <c r="H42" s="2"/>
      <c r="I42" s="31"/>
    </row>
    <row r="43" spans="1:9" ht="12.75">
      <c r="A43" s="38" t="s">
        <v>21</v>
      </c>
      <c r="B43" s="16" t="s">
        <v>42</v>
      </c>
      <c r="C43" s="3">
        <v>549.6</v>
      </c>
      <c r="D43" s="3">
        <v>549.6</v>
      </c>
      <c r="E43" s="3">
        <v>261.4</v>
      </c>
      <c r="F43" s="3">
        <v>204.4</v>
      </c>
      <c r="G43" s="1">
        <f t="shared" si="9"/>
        <v>47.56186317321688</v>
      </c>
      <c r="H43" s="2">
        <f aca="true" t="shared" si="10" ref="H43:H53">E43/D43*100</f>
        <v>47.56186317321688</v>
      </c>
      <c r="I43" s="31">
        <f>E43/F43*100</f>
        <v>127.88649706457925</v>
      </c>
    </row>
    <row r="44" spans="1:9" ht="12.75">
      <c r="A44" s="37" t="s">
        <v>16</v>
      </c>
      <c r="B44" s="10">
        <v>211.213</v>
      </c>
      <c r="C44" s="4">
        <v>447.3</v>
      </c>
      <c r="D44" s="4">
        <v>468.5</v>
      </c>
      <c r="E44" s="4">
        <v>247.3</v>
      </c>
      <c r="F44" s="4">
        <v>187.1</v>
      </c>
      <c r="G44" s="1">
        <f t="shared" si="9"/>
        <v>55.2872792309412</v>
      </c>
      <c r="H44" s="2">
        <f t="shared" si="10"/>
        <v>52.78548559231591</v>
      </c>
      <c r="I44" s="31">
        <f>E44/F44*100</f>
        <v>132.17530732228755</v>
      </c>
    </row>
    <row r="45" spans="1:9" ht="11.25" customHeight="1">
      <c r="A45" s="37" t="s">
        <v>23</v>
      </c>
      <c r="B45" s="10">
        <v>223</v>
      </c>
      <c r="C45" s="4">
        <v>11.9</v>
      </c>
      <c r="D45" s="4">
        <v>11.9</v>
      </c>
      <c r="E45" s="4">
        <v>5.2</v>
      </c>
      <c r="F45" s="4">
        <v>3.5</v>
      </c>
      <c r="G45" s="1">
        <f t="shared" si="9"/>
        <v>43.69747899159664</v>
      </c>
      <c r="H45" s="2">
        <f t="shared" si="10"/>
        <v>43.69747899159664</v>
      </c>
      <c r="I45" s="31">
        <f>E45/F45*100</f>
        <v>148.57142857142858</v>
      </c>
    </row>
    <row r="46" spans="1:9" ht="12.75">
      <c r="A46" s="37" t="s">
        <v>46</v>
      </c>
      <c r="B46" s="10"/>
      <c r="C46" s="4">
        <f>C43-C44-C45</f>
        <v>90.4</v>
      </c>
      <c r="D46" s="4">
        <f>D43-D44-D45</f>
        <v>69.20000000000002</v>
      </c>
      <c r="E46" s="4">
        <f>E43-E44-E45</f>
        <v>8.899999999999967</v>
      </c>
      <c r="F46" s="4">
        <f>F43-F44-F45</f>
        <v>13.800000000000011</v>
      </c>
      <c r="G46" s="1">
        <f t="shared" si="9"/>
        <v>9.845132743362795</v>
      </c>
      <c r="H46" s="2">
        <f t="shared" si="10"/>
        <v>12.861271676300525</v>
      </c>
      <c r="I46" s="31">
        <f>E46/F46*100</f>
        <v>64.49275362318812</v>
      </c>
    </row>
    <row r="47" spans="1:9" ht="12.75">
      <c r="A47" s="39" t="s">
        <v>61</v>
      </c>
      <c r="B47" s="30" t="s">
        <v>60</v>
      </c>
      <c r="C47" s="20">
        <v>4</v>
      </c>
      <c r="D47" s="20">
        <v>4</v>
      </c>
      <c r="E47" s="20">
        <v>4</v>
      </c>
      <c r="F47" s="20">
        <v>3.5</v>
      </c>
      <c r="G47" s="1">
        <f t="shared" si="9"/>
        <v>100</v>
      </c>
      <c r="H47" s="2">
        <f t="shared" si="10"/>
        <v>100</v>
      </c>
      <c r="I47" s="31">
        <f>E47/F47*100</f>
        <v>114.28571428571428</v>
      </c>
    </row>
    <row r="48" spans="1:9" ht="12.75">
      <c r="A48" s="39" t="s">
        <v>62</v>
      </c>
      <c r="B48" s="17" t="s">
        <v>63</v>
      </c>
      <c r="C48" s="1">
        <v>2</v>
      </c>
      <c r="D48" s="1">
        <v>2</v>
      </c>
      <c r="E48" s="20"/>
      <c r="F48" s="20"/>
      <c r="G48" s="1">
        <f t="shared" si="9"/>
        <v>0</v>
      </c>
      <c r="H48" s="2">
        <f t="shared" si="10"/>
        <v>0</v>
      </c>
      <c r="I48" s="31"/>
    </row>
    <row r="49" spans="1:9" ht="12.75">
      <c r="A49" s="39" t="s">
        <v>43</v>
      </c>
      <c r="B49" s="13">
        <v>1003</v>
      </c>
      <c r="C49" s="3">
        <f>C50+C51</f>
        <v>311.7</v>
      </c>
      <c r="D49" s="3">
        <f>D50+D51</f>
        <v>311.7</v>
      </c>
      <c r="E49" s="3">
        <f>E50+E51</f>
        <v>0</v>
      </c>
      <c r="F49" s="3">
        <f>F50+F51</f>
        <v>0</v>
      </c>
      <c r="G49" s="1">
        <f t="shared" si="9"/>
        <v>0</v>
      </c>
      <c r="H49" s="2">
        <f t="shared" si="10"/>
        <v>0</v>
      </c>
      <c r="I49" s="31"/>
    </row>
    <row r="50" spans="1:9" ht="12" customHeight="1">
      <c r="A50" s="39" t="s">
        <v>86</v>
      </c>
      <c r="B50" s="18" t="s">
        <v>83</v>
      </c>
      <c r="C50" s="32">
        <v>197.2</v>
      </c>
      <c r="D50" s="32">
        <v>197.2</v>
      </c>
      <c r="E50" s="20"/>
      <c r="F50" s="20"/>
      <c r="G50" s="1">
        <f t="shared" si="9"/>
        <v>0</v>
      </c>
      <c r="H50" s="2">
        <f t="shared" si="10"/>
        <v>0</v>
      </c>
      <c r="I50" s="31"/>
    </row>
    <row r="51" spans="1:9" ht="11.25" customHeight="1">
      <c r="A51" s="37" t="s">
        <v>48</v>
      </c>
      <c r="B51" s="18" t="s">
        <v>64</v>
      </c>
      <c r="C51" s="23">
        <v>114.5</v>
      </c>
      <c r="D51" s="23">
        <v>114.5</v>
      </c>
      <c r="E51" s="3"/>
      <c r="F51" s="3"/>
      <c r="G51" s="1">
        <f t="shared" si="9"/>
        <v>0</v>
      </c>
      <c r="H51" s="2">
        <f t="shared" si="10"/>
        <v>0</v>
      </c>
      <c r="I51" s="31"/>
    </row>
    <row r="52" spans="1:9" ht="14.25" customHeight="1" hidden="1">
      <c r="A52" s="37" t="s">
        <v>44</v>
      </c>
      <c r="B52" s="18" t="s">
        <v>47</v>
      </c>
      <c r="C52" s="4"/>
      <c r="D52" s="4"/>
      <c r="E52" s="4"/>
      <c r="F52" s="4"/>
      <c r="G52" s="1" t="e">
        <f t="shared" si="9"/>
        <v>#DIV/0!</v>
      </c>
      <c r="H52" s="2" t="e">
        <f t="shared" si="10"/>
        <v>#DIV/0!</v>
      </c>
      <c r="I52" s="31" t="e">
        <f>E52/F52*100</f>
        <v>#DIV/0!</v>
      </c>
    </row>
    <row r="53" spans="1:9" ht="15.75" customHeight="1">
      <c r="A53" s="41" t="s">
        <v>18</v>
      </c>
      <c r="B53" s="15"/>
      <c r="C53" s="7">
        <f>C33+C38+C39+C40+C41+C42+C43+C47+C48+C49</f>
        <v>2419.4</v>
      </c>
      <c r="D53" s="7">
        <f>D33+D38+D39+D40+D41+D42+D43+D47+D48+D49</f>
        <v>2564.2999999999997</v>
      </c>
      <c r="E53" s="7">
        <f>E33+E38+E39+E40+E41+E42+E43+E47+E48+E49</f>
        <v>856.3</v>
      </c>
      <c r="F53" s="7">
        <f>F33+F38+F39+F40+F41+F42+F43+F47+F48+F49+F37</f>
        <v>604.1</v>
      </c>
      <c r="G53" s="1">
        <f t="shared" si="9"/>
        <v>35.393072662643625</v>
      </c>
      <c r="H53" s="2">
        <f t="shared" si="10"/>
        <v>33.39312872908786</v>
      </c>
      <c r="I53" s="31">
        <f>E53/F53*100</f>
        <v>141.74805495778844</v>
      </c>
    </row>
    <row r="54" spans="1:9" ht="20.25" customHeight="1">
      <c r="A54" s="39" t="s">
        <v>49</v>
      </c>
      <c r="B54" s="19"/>
      <c r="C54" s="7">
        <f>C31-C53</f>
        <v>0</v>
      </c>
      <c r="D54" s="7">
        <f>D31-D53</f>
        <v>0</v>
      </c>
      <c r="E54" s="7">
        <f>E31-E53</f>
        <v>149.20000000000005</v>
      </c>
      <c r="F54" s="7">
        <f>F31-F53</f>
        <v>271.1</v>
      </c>
      <c r="G54" s="1"/>
      <c r="H54" s="8"/>
      <c r="I54" s="29"/>
    </row>
    <row r="55" spans="1:8" ht="12" customHeight="1">
      <c r="A55" s="43"/>
      <c r="B55" s="24"/>
      <c r="C55" s="25"/>
      <c r="D55" s="25"/>
      <c r="E55" s="25"/>
      <c r="F55" s="25"/>
      <c r="G55" s="26"/>
      <c r="H55" s="27"/>
    </row>
    <row r="56" spans="1:6" ht="12.75">
      <c r="A56" s="44" t="s">
        <v>52</v>
      </c>
      <c r="C56" s="22" t="s">
        <v>53</v>
      </c>
      <c r="D56" s="22"/>
      <c r="E56" s="22"/>
      <c r="F56" s="22"/>
    </row>
    <row r="57" spans="1:6" ht="12.75">
      <c r="A57" s="44" t="s">
        <v>78</v>
      </c>
      <c r="C57" s="52"/>
      <c r="D57" s="52"/>
      <c r="E57" s="52"/>
      <c r="F57" s="22"/>
    </row>
    <row r="58" spans="3:6" ht="12.75">
      <c r="C58" s="52"/>
      <c r="D58" s="52"/>
      <c r="E58" s="52"/>
      <c r="F58" s="22"/>
    </row>
    <row r="59" spans="3:6" ht="12.75">
      <c r="C59" s="22"/>
      <c r="D59" s="22"/>
      <c r="E59" s="22"/>
      <c r="F59" s="22"/>
    </row>
    <row r="60" spans="3:6" ht="12.75">
      <c r="C60" s="22"/>
      <c r="D60" s="22"/>
      <c r="E60" s="22"/>
      <c r="F60" s="22"/>
    </row>
    <row r="61" ht="12.75">
      <c r="A61" s="28"/>
    </row>
  </sheetData>
  <mergeCells count="4">
    <mergeCell ref="A1:I1"/>
    <mergeCell ref="C58:E58"/>
    <mergeCell ref="G2:H2"/>
    <mergeCell ref="C57:E57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="150" zoomScaleNormal="150" workbookViewId="0" topLeftCell="A1">
      <selection activeCell="I11" sqref="I11"/>
    </sheetView>
  </sheetViews>
  <sheetFormatPr defaultColWidth="9.00390625" defaultRowHeight="12.75"/>
  <cols>
    <col min="1" max="1" width="37.125" style="0" customWidth="1"/>
    <col min="2" max="2" width="23.00390625" style="0" customWidth="1"/>
    <col min="3" max="3" width="7.375" style="0" customWidth="1"/>
    <col min="4" max="4" width="6.75390625" style="0" customWidth="1"/>
    <col min="5" max="5" width="7.625" style="0" customWidth="1"/>
    <col min="6" max="6" width="7.37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51" t="s">
        <v>105</v>
      </c>
      <c r="B1" s="51"/>
      <c r="C1" s="51"/>
      <c r="D1" s="51"/>
      <c r="E1" s="51"/>
      <c r="F1" s="51"/>
      <c r="G1" s="51"/>
      <c r="H1" s="51"/>
      <c r="I1" s="51"/>
    </row>
    <row r="2" spans="7:8" ht="12.75">
      <c r="G2" s="53" t="s">
        <v>25</v>
      </c>
      <c r="H2" s="53"/>
    </row>
    <row r="3" spans="1:9" ht="48">
      <c r="A3" s="9" t="s">
        <v>0</v>
      </c>
      <c r="B3" s="9" t="s">
        <v>27</v>
      </c>
      <c r="C3" s="10" t="s">
        <v>92</v>
      </c>
      <c r="D3" s="10" t="s">
        <v>93</v>
      </c>
      <c r="E3" s="10" t="s">
        <v>106</v>
      </c>
      <c r="F3" s="10" t="s">
        <v>107</v>
      </c>
      <c r="G3" s="10" t="s">
        <v>69</v>
      </c>
      <c r="H3" s="10" t="s">
        <v>51</v>
      </c>
      <c r="I3" s="10" t="s">
        <v>98</v>
      </c>
    </row>
    <row r="4" spans="1:9" ht="16.5" customHeight="1">
      <c r="A4" s="33" t="s">
        <v>1</v>
      </c>
      <c r="B4" s="11"/>
      <c r="C4" s="1">
        <f>C5+C16</f>
        <v>326.9</v>
      </c>
      <c r="D4" s="1">
        <f>D5+D16</f>
        <v>326.9</v>
      </c>
      <c r="E4" s="1">
        <f>E5+E16</f>
        <v>149.79999999999998</v>
      </c>
      <c r="F4" s="1">
        <f>F5+F16</f>
        <v>111.60000000000001</v>
      </c>
      <c r="G4" s="1">
        <f aca="true" t="shared" si="0" ref="G4:G14">E4/C4*100</f>
        <v>45.824411134903634</v>
      </c>
      <c r="H4" s="2">
        <f aca="true" t="shared" si="1" ref="H4:H53">E4/D4*100</f>
        <v>45.824411134903634</v>
      </c>
      <c r="I4" s="31">
        <f aca="true" t="shared" si="2" ref="I4:I53">E4/F4*100</f>
        <v>134.22939068100357</v>
      </c>
    </row>
    <row r="5" spans="1:9" ht="12.75">
      <c r="A5" s="34" t="s">
        <v>19</v>
      </c>
      <c r="B5" s="11"/>
      <c r="C5" s="1">
        <f>C6+C8+C10+C15</f>
        <v>308.9</v>
      </c>
      <c r="D5" s="1">
        <f>D6+D8+D10+D15</f>
        <v>308.9</v>
      </c>
      <c r="E5" s="1">
        <f>E6+E8+E10+E15</f>
        <v>145.7</v>
      </c>
      <c r="F5" s="1">
        <f>F6+F8+F10</f>
        <v>110.00000000000001</v>
      </c>
      <c r="G5" s="1">
        <f t="shared" si="0"/>
        <v>47.16736808028488</v>
      </c>
      <c r="H5" s="2">
        <f t="shared" si="1"/>
        <v>47.16736808028488</v>
      </c>
      <c r="I5" s="31">
        <f t="shared" si="2"/>
        <v>132.45454545454544</v>
      </c>
    </row>
    <row r="6" spans="1:9" ht="12.75">
      <c r="A6" s="35" t="s">
        <v>2</v>
      </c>
      <c r="B6" s="12" t="s">
        <v>28</v>
      </c>
      <c r="C6" s="3">
        <f>C7</f>
        <v>160</v>
      </c>
      <c r="D6" s="3">
        <f>D7</f>
        <v>160</v>
      </c>
      <c r="E6" s="3">
        <f>E7</f>
        <v>68.3</v>
      </c>
      <c r="F6" s="3">
        <f>F7</f>
        <v>66.4</v>
      </c>
      <c r="G6" s="1">
        <f t="shared" si="0"/>
        <v>42.6875</v>
      </c>
      <c r="H6" s="2">
        <f t="shared" si="1"/>
        <v>42.6875</v>
      </c>
      <c r="I6" s="31">
        <f t="shared" si="2"/>
        <v>102.86144578313252</v>
      </c>
    </row>
    <row r="7" spans="1:9" ht="12.75">
      <c r="A7" s="36" t="s">
        <v>3</v>
      </c>
      <c r="B7" s="9" t="s">
        <v>65</v>
      </c>
      <c r="C7" s="4">
        <v>160</v>
      </c>
      <c r="D7" s="4">
        <v>160</v>
      </c>
      <c r="E7" s="4">
        <v>68.3</v>
      </c>
      <c r="F7" s="4">
        <v>66.4</v>
      </c>
      <c r="G7" s="1">
        <f t="shared" si="0"/>
        <v>42.6875</v>
      </c>
      <c r="H7" s="2">
        <f t="shared" si="1"/>
        <v>42.6875</v>
      </c>
      <c r="I7" s="31">
        <f t="shared" si="2"/>
        <v>102.86144578313252</v>
      </c>
    </row>
    <row r="8" spans="1:9" ht="12.75">
      <c r="A8" s="35" t="s">
        <v>4</v>
      </c>
      <c r="B8" s="12" t="s">
        <v>29</v>
      </c>
      <c r="C8" s="3">
        <f>C9</f>
        <v>25</v>
      </c>
      <c r="D8" s="3">
        <f>D9</f>
        <v>25</v>
      </c>
      <c r="E8" s="3">
        <f>E9</f>
        <v>4.4</v>
      </c>
      <c r="F8" s="3">
        <f>F9</f>
        <v>21.4</v>
      </c>
      <c r="G8" s="1">
        <f t="shared" si="0"/>
        <v>17.6</v>
      </c>
      <c r="H8" s="2">
        <f t="shared" si="1"/>
        <v>17.6</v>
      </c>
      <c r="I8" s="31">
        <f t="shared" si="2"/>
        <v>20.560747663551403</v>
      </c>
    </row>
    <row r="9" spans="1:9" ht="11.25" customHeight="1">
      <c r="A9" s="37" t="s">
        <v>5</v>
      </c>
      <c r="B9" s="10" t="s">
        <v>66</v>
      </c>
      <c r="C9" s="4">
        <v>25</v>
      </c>
      <c r="D9" s="4">
        <v>25</v>
      </c>
      <c r="E9" s="4">
        <v>4.4</v>
      </c>
      <c r="F9" s="4">
        <v>21.4</v>
      </c>
      <c r="G9" s="1">
        <f t="shared" si="0"/>
        <v>17.6</v>
      </c>
      <c r="H9" s="2">
        <f t="shared" si="1"/>
        <v>17.6</v>
      </c>
      <c r="I9" s="31">
        <f t="shared" si="2"/>
        <v>20.560747663551403</v>
      </c>
    </row>
    <row r="10" spans="1:9" ht="11.25" customHeight="1">
      <c r="A10" s="38" t="s">
        <v>6</v>
      </c>
      <c r="B10" s="13" t="s">
        <v>30</v>
      </c>
      <c r="C10" s="3">
        <f>C11+C12</f>
        <v>121.9</v>
      </c>
      <c r="D10" s="3">
        <f>D11+D12</f>
        <v>121.9</v>
      </c>
      <c r="E10" s="3">
        <f>E11+E12</f>
        <v>35.699999999999996</v>
      </c>
      <c r="F10" s="3">
        <f>F11+F12</f>
        <v>22.2</v>
      </c>
      <c r="G10" s="1">
        <f t="shared" si="0"/>
        <v>29.28630024610336</v>
      </c>
      <c r="H10" s="2">
        <f t="shared" si="1"/>
        <v>29.28630024610336</v>
      </c>
      <c r="I10" s="31">
        <f t="shared" si="2"/>
        <v>160.81081081081078</v>
      </c>
    </row>
    <row r="11" spans="1:9" ht="12.75" customHeight="1">
      <c r="A11" s="37" t="s">
        <v>7</v>
      </c>
      <c r="B11" s="10" t="s">
        <v>31</v>
      </c>
      <c r="C11" s="4">
        <v>35.1</v>
      </c>
      <c r="D11" s="4">
        <v>35.1</v>
      </c>
      <c r="E11" s="4"/>
      <c r="F11" s="4"/>
      <c r="G11" s="1">
        <f t="shared" si="0"/>
        <v>0</v>
      </c>
      <c r="H11" s="2">
        <f t="shared" si="1"/>
        <v>0</v>
      </c>
      <c r="I11" s="31"/>
    </row>
    <row r="12" spans="1:9" ht="13.5" customHeight="1">
      <c r="A12" s="38" t="s">
        <v>22</v>
      </c>
      <c r="B12" s="13" t="s">
        <v>32</v>
      </c>
      <c r="C12" s="20">
        <f>C13+C14</f>
        <v>86.8</v>
      </c>
      <c r="D12" s="20">
        <f>D13+D14</f>
        <v>86.8</v>
      </c>
      <c r="E12" s="20">
        <f>E13+E14</f>
        <v>35.699999999999996</v>
      </c>
      <c r="F12" s="20">
        <f>F13+F14</f>
        <v>22.2</v>
      </c>
      <c r="G12" s="1">
        <f t="shared" si="0"/>
        <v>41.12903225806451</v>
      </c>
      <c r="H12" s="2">
        <f t="shared" si="1"/>
        <v>41.12903225806451</v>
      </c>
      <c r="I12" s="31">
        <f t="shared" si="2"/>
        <v>160.81081081081078</v>
      </c>
    </row>
    <row r="13" spans="1:9" ht="15.75" customHeight="1">
      <c r="A13" s="37" t="s">
        <v>8</v>
      </c>
      <c r="B13" s="10" t="s">
        <v>33</v>
      </c>
      <c r="C13" s="4">
        <v>86</v>
      </c>
      <c r="D13" s="4">
        <v>86</v>
      </c>
      <c r="E13" s="4">
        <v>35.3</v>
      </c>
      <c r="F13" s="4">
        <v>22.2</v>
      </c>
      <c r="G13" s="1">
        <f t="shared" si="0"/>
        <v>41.04651162790697</v>
      </c>
      <c r="H13" s="2">
        <f t="shared" si="1"/>
        <v>41.04651162790697</v>
      </c>
      <c r="I13" s="31">
        <f t="shared" si="2"/>
        <v>159.009009009009</v>
      </c>
    </row>
    <row r="14" spans="1:9" ht="12.75" customHeight="1">
      <c r="A14" s="37" t="s">
        <v>9</v>
      </c>
      <c r="B14" s="10" t="s">
        <v>34</v>
      </c>
      <c r="C14" s="4">
        <v>0.8</v>
      </c>
      <c r="D14" s="4">
        <v>0.8</v>
      </c>
      <c r="E14" s="4">
        <v>0.4</v>
      </c>
      <c r="F14" s="21"/>
      <c r="G14" s="1">
        <f t="shared" si="0"/>
        <v>50</v>
      </c>
      <c r="H14" s="2">
        <f t="shared" si="1"/>
        <v>50</v>
      </c>
      <c r="I14" s="31"/>
    </row>
    <row r="15" spans="1:9" s="48" customFormat="1" ht="12.75" customHeight="1">
      <c r="A15" s="45" t="s">
        <v>87</v>
      </c>
      <c r="B15" s="46" t="s">
        <v>88</v>
      </c>
      <c r="C15" s="20">
        <v>2</v>
      </c>
      <c r="D15" s="20">
        <v>2</v>
      </c>
      <c r="E15" s="20">
        <v>37.3</v>
      </c>
      <c r="F15" s="47"/>
      <c r="G15" s="1" t="s">
        <v>99</v>
      </c>
      <c r="H15" s="1" t="s">
        <v>99</v>
      </c>
      <c r="I15" s="31"/>
    </row>
    <row r="16" spans="1:9" ht="12.75">
      <c r="A16" s="39" t="s">
        <v>20</v>
      </c>
      <c r="B16" s="14"/>
      <c r="C16" s="1">
        <f>C17</f>
        <v>18</v>
      </c>
      <c r="D16" s="1">
        <f>D19+D20+D17</f>
        <v>18</v>
      </c>
      <c r="E16" s="1">
        <f>E17+E20+E19</f>
        <v>4.1</v>
      </c>
      <c r="F16" s="1">
        <f>F17+F20</f>
        <v>1.6</v>
      </c>
      <c r="G16" s="1">
        <f>E16/C16*100</f>
        <v>22.777777777777775</v>
      </c>
      <c r="H16" s="2">
        <f t="shared" si="1"/>
        <v>22.777777777777775</v>
      </c>
      <c r="I16" s="31">
        <f t="shared" si="2"/>
        <v>256.24999999999994</v>
      </c>
    </row>
    <row r="17" spans="1:9" ht="24.75">
      <c r="A17" s="38" t="s">
        <v>10</v>
      </c>
      <c r="B17" s="13" t="s">
        <v>35</v>
      </c>
      <c r="C17" s="3">
        <f>C18</f>
        <v>18</v>
      </c>
      <c r="D17" s="3">
        <f>D18</f>
        <v>18</v>
      </c>
      <c r="E17" s="3">
        <f>E18</f>
        <v>4.1</v>
      </c>
      <c r="F17" s="3">
        <f>F18</f>
        <v>0.7</v>
      </c>
      <c r="G17" s="1">
        <f aca="true" t="shared" si="3" ref="G17:G53">E17/C17*100</f>
        <v>22.777777777777775</v>
      </c>
      <c r="H17" s="2">
        <f t="shared" si="1"/>
        <v>22.777777777777775</v>
      </c>
      <c r="I17" s="31">
        <f t="shared" si="2"/>
        <v>585.7142857142857</v>
      </c>
    </row>
    <row r="18" spans="1:9" ht="27.75" customHeight="1">
      <c r="A18" s="37" t="s">
        <v>68</v>
      </c>
      <c r="B18" s="10" t="s">
        <v>70</v>
      </c>
      <c r="C18" s="4">
        <v>18</v>
      </c>
      <c r="D18" s="4">
        <v>18</v>
      </c>
      <c r="E18" s="4">
        <v>4.1</v>
      </c>
      <c r="F18" s="4">
        <v>0.7</v>
      </c>
      <c r="G18" s="1">
        <f t="shared" si="3"/>
        <v>22.777777777777775</v>
      </c>
      <c r="H18" s="2">
        <f t="shared" si="1"/>
        <v>22.777777777777775</v>
      </c>
      <c r="I18" s="31">
        <f t="shared" si="2"/>
        <v>585.7142857142857</v>
      </c>
    </row>
    <row r="19" spans="1:9" ht="19.5" customHeight="1" hidden="1">
      <c r="A19" s="37" t="s">
        <v>84</v>
      </c>
      <c r="B19" s="10" t="s">
        <v>85</v>
      </c>
      <c r="C19" s="4"/>
      <c r="D19" s="4"/>
      <c r="E19" s="4"/>
      <c r="F19" s="4"/>
      <c r="G19" s="1" t="e">
        <f t="shared" si="3"/>
        <v>#DIV/0!</v>
      </c>
      <c r="H19" s="2" t="e">
        <f t="shared" si="1"/>
        <v>#DIV/0!</v>
      </c>
      <c r="I19" s="31" t="e">
        <f t="shared" si="2"/>
        <v>#DIV/0!</v>
      </c>
    </row>
    <row r="20" spans="1:9" ht="12" customHeight="1">
      <c r="A20" s="37" t="s">
        <v>71</v>
      </c>
      <c r="B20" s="10" t="s">
        <v>72</v>
      </c>
      <c r="C20" s="4"/>
      <c r="D20" s="4"/>
      <c r="E20" s="4"/>
      <c r="F20" s="4">
        <v>0.9</v>
      </c>
      <c r="G20" s="1"/>
      <c r="H20" s="2"/>
      <c r="I20" s="31">
        <f t="shared" si="2"/>
        <v>0</v>
      </c>
    </row>
    <row r="21" spans="1:9" ht="18.75" customHeight="1">
      <c r="A21" s="38" t="s">
        <v>11</v>
      </c>
      <c r="B21" s="13" t="s">
        <v>36</v>
      </c>
      <c r="C21" s="3">
        <f>C22+C26+C23+C25+C27</f>
        <v>1812.8</v>
      </c>
      <c r="D21" s="49">
        <f>D22+D26+D23+D24+D25+D27+D29</f>
        <v>1859.3999999999999</v>
      </c>
      <c r="E21" s="3">
        <f>E22+E26+E23+E24+E25</f>
        <v>701.0999999999999</v>
      </c>
      <c r="F21" s="3">
        <f>F22+F26+F27+F29</f>
        <v>616.9</v>
      </c>
      <c r="G21" s="1">
        <f t="shared" si="3"/>
        <v>38.674977934686666</v>
      </c>
      <c r="H21" s="2">
        <f t="shared" si="1"/>
        <v>37.70571151984511</v>
      </c>
      <c r="I21" s="31">
        <f t="shared" si="2"/>
        <v>113.64888960933699</v>
      </c>
    </row>
    <row r="22" spans="1:9" ht="24">
      <c r="A22" s="37" t="s">
        <v>50</v>
      </c>
      <c r="B22" s="10" t="s">
        <v>37</v>
      </c>
      <c r="C22" s="4">
        <v>1426.7</v>
      </c>
      <c r="D22" s="4">
        <v>1426.7</v>
      </c>
      <c r="E22" s="4">
        <v>681.8</v>
      </c>
      <c r="F22" s="4">
        <v>595.4</v>
      </c>
      <c r="G22" s="1">
        <f t="shared" si="3"/>
        <v>47.78860307002172</v>
      </c>
      <c r="H22" s="2">
        <f t="shared" si="1"/>
        <v>47.78860307002172</v>
      </c>
      <c r="I22" s="31">
        <f t="shared" si="2"/>
        <v>114.51125293920053</v>
      </c>
    </row>
    <row r="23" spans="1:9" ht="24" customHeight="1">
      <c r="A23" s="37" t="s">
        <v>73</v>
      </c>
      <c r="B23" s="10" t="s">
        <v>74</v>
      </c>
      <c r="C23" s="4">
        <v>87.3</v>
      </c>
      <c r="D23" s="4">
        <v>87.3</v>
      </c>
      <c r="E23" s="4"/>
      <c r="F23" s="4"/>
      <c r="G23" s="1">
        <f t="shared" si="3"/>
        <v>0</v>
      </c>
      <c r="H23" s="2">
        <f t="shared" si="1"/>
        <v>0</v>
      </c>
      <c r="I23" s="31"/>
    </row>
    <row r="24" spans="1:9" ht="33" customHeight="1" hidden="1">
      <c r="A24" s="40" t="s">
        <v>79</v>
      </c>
      <c r="B24" s="10" t="s">
        <v>80</v>
      </c>
      <c r="C24" s="4"/>
      <c r="D24" s="4"/>
      <c r="E24" s="4"/>
      <c r="F24" s="4"/>
      <c r="G24" s="1" t="e">
        <f t="shared" si="3"/>
        <v>#DIV/0!</v>
      </c>
      <c r="H24" s="2" t="e">
        <f t="shared" si="1"/>
        <v>#DIV/0!</v>
      </c>
      <c r="I24" s="31"/>
    </row>
    <row r="25" spans="1:9" ht="25.5" customHeight="1">
      <c r="A25" s="37" t="s">
        <v>81</v>
      </c>
      <c r="B25" s="10" t="s">
        <v>82</v>
      </c>
      <c r="C25" s="4">
        <v>256.5</v>
      </c>
      <c r="D25" s="4">
        <v>256.5</v>
      </c>
      <c r="E25" s="4"/>
      <c r="F25" s="4"/>
      <c r="G25" s="1">
        <f t="shared" si="3"/>
        <v>0</v>
      </c>
      <c r="H25" s="2">
        <f t="shared" si="1"/>
        <v>0</v>
      </c>
      <c r="I25" s="31"/>
    </row>
    <row r="26" spans="1:9" ht="24" customHeight="1">
      <c r="A26" s="37" t="s">
        <v>77</v>
      </c>
      <c r="B26" s="10" t="s">
        <v>67</v>
      </c>
      <c r="C26" s="4">
        <v>42.2</v>
      </c>
      <c r="D26" s="4">
        <v>43.8</v>
      </c>
      <c r="E26" s="4">
        <v>19.3</v>
      </c>
      <c r="F26" s="4">
        <v>21.5</v>
      </c>
      <c r="G26" s="1">
        <f t="shared" si="3"/>
        <v>45.7345971563981</v>
      </c>
      <c r="H26" s="2">
        <f t="shared" si="1"/>
        <v>44.06392694063928</v>
      </c>
      <c r="I26" s="31">
        <f t="shared" si="2"/>
        <v>89.76744186046513</v>
      </c>
    </row>
    <row r="27" spans="1:9" ht="15.75" customHeight="1">
      <c r="A27" s="37" t="s">
        <v>96</v>
      </c>
      <c r="B27" s="10" t="s">
        <v>97</v>
      </c>
      <c r="C27" s="4">
        <v>0.1</v>
      </c>
      <c r="D27" s="4">
        <v>0.1</v>
      </c>
      <c r="E27" s="4">
        <v>0.1</v>
      </c>
      <c r="F27" s="4"/>
      <c r="G27" s="1">
        <f t="shared" si="3"/>
        <v>100</v>
      </c>
      <c r="H27" s="2">
        <f t="shared" si="1"/>
        <v>100</v>
      </c>
      <c r="I27" s="31"/>
    </row>
    <row r="28" spans="1:9" ht="3.75" customHeight="1" hidden="1">
      <c r="A28" s="37" t="s">
        <v>26</v>
      </c>
      <c r="B28" s="10"/>
      <c r="C28" s="4"/>
      <c r="D28" s="4"/>
      <c r="E28" s="4"/>
      <c r="F28" s="4"/>
      <c r="G28" s="1" t="e">
        <f t="shared" si="3"/>
        <v>#DIV/0!</v>
      </c>
      <c r="H28" s="2" t="e">
        <f t="shared" si="1"/>
        <v>#DIV/0!</v>
      </c>
      <c r="I28" s="31"/>
    </row>
    <row r="29" spans="1:9" ht="18.75" customHeight="1">
      <c r="A29" s="37" t="s">
        <v>108</v>
      </c>
      <c r="B29" s="10" t="s">
        <v>109</v>
      </c>
      <c r="C29" s="4"/>
      <c r="D29" s="4">
        <v>45</v>
      </c>
      <c r="E29" s="4"/>
      <c r="F29" s="4"/>
      <c r="G29" s="1"/>
      <c r="H29" s="2">
        <f t="shared" si="1"/>
        <v>0</v>
      </c>
      <c r="I29" s="31"/>
    </row>
    <row r="30" spans="1:9" ht="24.75" customHeight="1">
      <c r="A30" s="38" t="s">
        <v>12</v>
      </c>
      <c r="B30" s="13" t="s">
        <v>38</v>
      </c>
      <c r="C30" s="3">
        <v>279.7</v>
      </c>
      <c r="D30" s="3">
        <v>378</v>
      </c>
      <c r="E30" s="3">
        <v>11.5</v>
      </c>
      <c r="F30" s="3">
        <v>28.4</v>
      </c>
      <c r="G30" s="1">
        <f t="shared" si="3"/>
        <v>4.111548087236325</v>
      </c>
      <c r="H30" s="2">
        <f t="shared" si="1"/>
        <v>3.0423280423280423</v>
      </c>
      <c r="I30" s="31">
        <f t="shared" si="2"/>
        <v>40.49295774647887</v>
      </c>
    </row>
    <row r="31" spans="1:9" ht="17.25" customHeight="1">
      <c r="A31" s="41" t="s">
        <v>13</v>
      </c>
      <c r="B31" s="15"/>
      <c r="C31" s="5">
        <f>C4+C21+C30</f>
        <v>2419.3999999999996</v>
      </c>
      <c r="D31" s="5">
        <f>D4+D21+D30</f>
        <v>2564.2999999999997</v>
      </c>
      <c r="E31" s="5">
        <f>E4+E21+E30</f>
        <v>862.3999999999999</v>
      </c>
      <c r="F31" s="5">
        <f>F4+F21+F30</f>
        <v>756.9</v>
      </c>
      <c r="G31" s="1">
        <f t="shared" si="3"/>
        <v>35.64520128957593</v>
      </c>
      <c r="H31" s="2">
        <f t="shared" si="1"/>
        <v>33.63101041219826</v>
      </c>
      <c r="I31" s="31">
        <f t="shared" si="2"/>
        <v>113.9384330823094</v>
      </c>
    </row>
    <row r="32" spans="1:9" ht="12.75" customHeight="1">
      <c r="A32" s="42" t="s">
        <v>14</v>
      </c>
      <c r="B32" s="14"/>
      <c r="C32" s="6"/>
      <c r="D32" s="6"/>
      <c r="E32" s="6"/>
      <c r="F32" s="6"/>
      <c r="G32" s="1"/>
      <c r="H32" s="2"/>
      <c r="I32" s="31"/>
    </row>
    <row r="33" spans="1:9" ht="12.75">
      <c r="A33" s="38" t="s">
        <v>15</v>
      </c>
      <c r="B33" s="16" t="s">
        <v>39</v>
      </c>
      <c r="C33" s="3">
        <v>875.4</v>
      </c>
      <c r="D33" s="3">
        <v>875.4</v>
      </c>
      <c r="E33" s="3">
        <v>294.4</v>
      </c>
      <c r="F33" s="3">
        <v>291.5</v>
      </c>
      <c r="G33" s="1">
        <f t="shared" si="3"/>
        <v>33.63034041580991</v>
      </c>
      <c r="H33" s="2">
        <f t="shared" si="1"/>
        <v>33.63034041580991</v>
      </c>
      <c r="I33" s="31">
        <f t="shared" si="2"/>
        <v>100.99485420240137</v>
      </c>
    </row>
    <row r="34" spans="1:9" ht="12.75">
      <c r="A34" s="37" t="s">
        <v>16</v>
      </c>
      <c r="B34" s="10">
        <v>211.213</v>
      </c>
      <c r="C34" s="4">
        <v>850</v>
      </c>
      <c r="D34" s="4">
        <v>671.4</v>
      </c>
      <c r="E34" s="4">
        <v>268.9</v>
      </c>
      <c r="F34" s="4">
        <v>259.7</v>
      </c>
      <c r="G34" s="1">
        <f t="shared" si="3"/>
        <v>31.635294117647057</v>
      </c>
      <c r="H34" s="2">
        <f t="shared" si="1"/>
        <v>40.050640452785224</v>
      </c>
      <c r="I34" s="31">
        <f t="shared" si="2"/>
        <v>103.54254909510973</v>
      </c>
    </row>
    <row r="35" spans="1:9" ht="12.75">
      <c r="A35" s="37" t="s">
        <v>23</v>
      </c>
      <c r="B35" s="10">
        <v>223</v>
      </c>
      <c r="C35" s="4">
        <v>12</v>
      </c>
      <c r="D35" s="4">
        <v>15</v>
      </c>
      <c r="E35" s="4">
        <v>6.8</v>
      </c>
      <c r="F35" s="4">
        <v>5.6</v>
      </c>
      <c r="G35" s="1">
        <f t="shared" si="3"/>
        <v>56.666666666666664</v>
      </c>
      <c r="H35" s="2">
        <f t="shared" si="1"/>
        <v>45.33333333333333</v>
      </c>
      <c r="I35" s="31">
        <f t="shared" si="2"/>
        <v>121.42857142857144</v>
      </c>
    </row>
    <row r="36" spans="1:9" ht="11.25" customHeight="1">
      <c r="A36" s="37" t="s">
        <v>17</v>
      </c>
      <c r="B36" s="10"/>
      <c r="C36" s="4">
        <f>C33-C34-C35</f>
        <v>13.399999999999977</v>
      </c>
      <c r="D36" s="4">
        <f>D33-D34-D35</f>
        <v>189</v>
      </c>
      <c r="E36" s="4">
        <f>E33-E34-E35</f>
        <v>18.7</v>
      </c>
      <c r="F36" s="4">
        <f>F33-F34-F35</f>
        <v>26.20000000000001</v>
      </c>
      <c r="G36" s="1">
        <f t="shared" si="3"/>
        <v>139.55223880597038</v>
      </c>
      <c r="H36" s="2">
        <f t="shared" si="1"/>
        <v>9.894179894179894</v>
      </c>
      <c r="I36" s="31">
        <f t="shared" si="2"/>
        <v>71.37404580152669</v>
      </c>
    </row>
    <row r="37" spans="1:9" ht="12.75" hidden="1">
      <c r="A37" s="45" t="s">
        <v>90</v>
      </c>
      <c r="B37" s="17" t="s">
        <v>89</v>
      </c>
      <c r="C37" s="4"/>
      <c r="D37" s="4"/>
      <c r="E37" s="4"/>
      <c r="F37" s="4"/>
      <c r="G37" s="1" t="e">
        <f t="shared" si="3"/>
        <v>#DIV/0!</v>
      </c>
      <c r="H37" s="2" t="e">
        <f t="shared" si="1"/>
        <v>#DIV/0!</v>
      </c>
      <c r="I37" s="31" t="e">
        <f t="shared" si="2"/>
        <v>#DIV/0!</v>
      </c>
    </row>
    <row r="38" spans="1:9" ht="12.75">
      <c r="A38" s="39" t="s">
        <v>24</v>
      </c>
      <c r="B38" s="17" t="s">
        <v>54</v>
      </c>
      <c r="C38" s="1">
        <v>42.2</v>
      </c>
      <c r="D38" s="1">
        <v>43.8</v>
      </c>
      <c r="E38" s="1">
        <v>18.9</v>
      </c>
      <c r="F38" s="1">
        <v>13.3</v>
      </c>
      <c r="G38" s="1">
        <f t="shared" si="3"/>
        <v>44.7867298578199</v>
      </c>
      <c r="H38" s="2">
        <f t="shared" si="1"/>
        <v>43.15068493150685</v>
      </c>
      <c r="I38" s="31">
        <f t="shared" si="2"/>
        <v>142.1052631578947</v>
      </c>
    </row>
    <row r="39" spans="1:9" ht="16.5">
      <c r="A39" s="38" t="s">
        <v>40</v>
      </c>
      <c r="B39" s="16" t="s">
        <v>41</v>
      </c>
      <c r="C39" s="3">
        <v>0.7</v>
      </c>
      <c r="D39" s="3">
        <v>0.7</v>
      </c>
      <c r="E39" s="3"/>
      <c r="F39" s="3"/>
      <c r="G39" s="1">
        <f t="shared" si="3"/>
        <v>0</v>
      </c>
      <c r="H39" s="2">
        <f t="shared" si="1"/>
        <v>0</v>
      </c>
      <c r="I39" s="31"/>
    </row>
    <row r="40" spans="1:9" ht="12.75" customHeight="1">
      <c r="A40" s="38" t="s">
        <v>58</v>
      </c>
      <c r="B40" s="16" t="s">
        <v>55</v>
      </c>
      <c r="C40" s="3"/>
      <c r="D40" s="3">
        <v>18.3</v>
      </c>
      <c r="E40" s="3"/>
      <c r="F40" s="3">
        <v>15.2</v>
      </c>
      <c r="G40" s="1"/>
      <c r="H40" s="2">
        <f t="shared" si="1"/>
        <v>0</v>
      </c>
      <c r="I40" s="31">
        <f t="shared" si="2"/>
        <v>0</v>
      </c>
    </row>
    <row r="41" spans="1:9" ht="12.75">
      <c r="A41" s="38" t="s">
        <v>57</v>
      </c>
      <c r="B41" s="16" t="s">
        <v>56</v>
      </c>
      <c r="C41" s="3">
        <v>628.6</v>
      </c>
      <c r="D41" s="3">
        <v>758.8</v>
      </c>
      <c r="E41" s="3">
        <v>41.3</v>
      </c>
      <c r="F41" s="3">
        <v>9.6</v>
      </c>
      <c r="G41" s="1">
        <f t="shared" si="3"/>
        <v>6.570155902004454</v>
      </c>
      <c r="H41" s="2">
        <f t="shared" si="1"/>
        <v>5.442804428044281</v>
      </c>
      <c r="I41" s="31">
        <f t="shared" si="2"/>
        <v>430.2083333333333</v>
      </c>
    </row>
    <row r="42" spans="1:9" ht="12.75">
      <c r="A42" s="39" t="s">
        <v>45</v>
      </c>
      <c r="B42" s="17" t="s">
        <v>59</v>
      </c>
      <c r="C42" s="1">
        <v>5.2</v>
      </c>
      <c r="D42" s="1"/>
      <c r="E42" s="4"/>
      <c r="F42" s="4"/>
      <c r="G42" s="1">
        <f t="shared" si="3"/>
        <v>0</v>
      </c>
      <c r="H42" s="2"/>
      <c r="I42" s="31"/>
    </row>
    <row r="43" spans="1:9" ht="12.75">
      <c r="A43" s="38" t="s">
        <v>21</v>
      </c>
      <c r="B43" s="16" t="s">
        <v>42</v>
      </c>
      <c r="C43" s="3">
        <v>549.6</v>
      </c>
      <c r="D43" s="3">
        <v>549.6</v>
      </c>
      <c r="E43" s="3">
        <v>226.5</v>
      </c>
      <c r="F43" s="3">
        <v>175.8</v>
      </c>
      <c r="G43" s="1">
        <f t="shared" si="3"/>
        <v>41.211790393013096</v>
      </c>
      <c r="H43" s="2">
        <f t="shared" si="1"/>
        <v>41.211790393013096</v>
      </c>
      <c r="I43" s="31">
        <f t="shared" si="2"/>
        <v>128.839590443686</v>
      </c>
    </row>
    <row r="44" spans="1:9" ht="12.75">
      <c r="A44" s="37" t="s">
        <v>16</v>
      </c>
      <c r="B44" s="10">
        <v>211.213</v>
      </c>
      <c r="C44" s="4">
        <v>447.3</v>
      </c>
      <c r="D44" s="4">
        <v>468.5</v>
      </c>
      <c r="E44" s="4">
        <v>213.8</v>
      </c>
      <c r="F44" s="4">
        <v>158.5</v>
      </c>
      <c r="G44" s="1">
        <f t="shared" si="3"/>
        <v>47.79789850212385</v>
      </c>
      <c r="H44" s="2">
        <f t="shared" si="1"/>
        <v>45.6350053361793</v>
      </c>
      <c r="I44" s="31">
        <f t="shared" si="2"/>
        <v>134.88958990536278</v>
      </c>
    </row>
    <row r="45" spans="1:9" ht="11.25" customHeight="1">
      <c r="A45" s="37" t="s">
        <v>23</v>
      </c>
      <c r="B45" s="10">
        <v>223</v>
      </c>
      <c r="C45" s="4">
        <v>11.9</v>
      </c>
      <c r="D45" s="4">
        <v>11.9</v>
      </c>
      <c r="E45" s="4">
        <v>4.9</v>
      </c>
      <c r="F45" s="4">
        <v>3.5</v>
      </c>
      <c r="G45" s="1">
        <f t="shared" si="3"/>
        <v>41.1764705882353</v>
      </c>
      <c r="H45" s="2">
        <f t="shared" si="1"/>
        <v>41.1764705882353</v>
      </c>
      <c r="I45" s="31">
        <f t="shared" si="2"/>
        <v>140</v>
      </c>
    </row>
    <row r="46" spans="1:9" ht="12.75">
      <c r="A46" s="37" t="s">
        <v>46</v>
      </c>
      <c r="B46" s="10"/>
      <c r="C46" s="4">
        <f>C43-C44-C45</f>
        <v>90.4</v>
      </c>
      <c r="D46" s="4">
        <f>D43-D44-D45</f>
        <v>69.20000000000002</v>
      </c>
      <c r="E46" s="4">
        <f>E43-E44-E45</f>
        <v>7.799999999999988</v>
      </c>
      <c r="F46" s="4">
        <f>F43-F44-F45</f>
        <v>13.800000000000011</v>
      </c>
      <c r="G46" s="1">
        <f t="shared" si="3"/>
        <v>8.628318584070783</v>
      </c>
      <c r="H46" s="2">
        <f t="shared" si="1"/>
        <v>11.271676300578015</v>
      </c>
      <c r="I46" s="31">
        <f t="shared" si="2"/>
        <v>56.52173913043465</v>
      </c>
    </row>
    <row r="47" spans="1:9" ht="12.75">
      <c r="A47" s="39" t="s">
        <v>61</v>
      </c>
      <c r="B47" s="30" t="s">
        <v>60</v>
      </c>
      <c r="C47" s="20">
        <v>4</v>
      </c>
      <c r="D47" s="20">
        <v>4</v>
      </c>
      <c r="E47" s="20">
        <v>4</v>
      </c>
      <c r="F47" s="20">
        <v>3.5</v>
      </c>
      <c r="G47" s="1">
        <f t="shared" si="3"/>
        <v>100</v>
      </c>
      <c r="H47" s="2">
        <f t="shared" si="1"/>
        <v>100</v>
      </c>
      <c r="I47" s="31">
        <f t="shared" si="2"/>
        <v>114.28571428571428</v>
      </c>
    </row>
    <row r="48" spans="1:9" ht="12.75">
      <c r="A48" s="39" t="s">
        <v>62</v>
      </c>
      <c r="B48" s="17" t="s">
        <v>63</v>
      </c>
      <c r="C48" s="1">
        <v>2</v>
      </c>
      <c r="D48" s="1">
        <v>2</v>
      </c>
      <c r="E48" s="20"/>
      <c r="F48" s="20"/>
      <c r="G48" s="1">
        <f t="shared" si="3"/>
        <v>0</v>
      </c>
      <c r="H48" s="2">
        <f t="shared" si="1"/>
        <v>0</v>
      </c>
      <c r="I48" s="31"/>
    </row>
    <row r="49" spans="1:9" ht="12.75">
      <c r="A49" s="39" t="s">
        <v>43</v>
      </c>
      <c r="B49" s="13">
        <v>1003</v>
      </c>
      <c r="C49" s="3">
        <f>C50+C51</f>
        <v>311.7</v>
      </c>
      <c r="D49" s="3">
        <f>D50+D51</f>
        <v>311.7</v>
      </c>
      <c r="E49" s="3">
        <f>E50+E51</f>
        <v>0</v>
      </c>
      <c r="F49" s="3">
        <f>F50+F51</f>
        <v>0</v>
      </c>
      <c r="G49" s="1">
        <f t="shared" si="3"/>
        <v>0</v>
      </c>
      <c r="H49" s="2">
        <f t="shared" si="1"/>
        <v>0</v>
      </c>
      <c r="I49" s="31"/>
    </row>
    <row r="50" spans="1:9" ht="12" customHeight="1">
      <c r="A50" s="39" t="s">
        <v>86</v>
      </c>
      <c r="B50" s="18" t="s">
        <v>83</v>
      </c>
      <c r="C50" s="32">
        <v>197.2</v>
      </c>
      <c r="D50" s="32">
        <v>197.2</v>
      </c>
      <c r="E50" s="20"/>
      <c r="F50" s="20"/>
      <c r="G50" s="1">
        <f t="shared" si="3"/>
        <v>0</v>
      </c>
      <c r="H50" s="2">
        <f t="shared" si="1"/>
        <v>0</v>
      </c>
      <c r="I50" s="31"/>
    </row>
    <row r="51" spans="1:9" ht="11.25" customHeight="1">
      <c r="A51" s="37" t="s">
        <v>48</v>
      </c>
      <c r="B51" s="18" t="s">
        <v>64</v>
      </c>
      <c r="C51" s="23">
        <v>114.5</v>
      </c>
      <c r="D51" s="23">
        <v>114.5</v>
      </c>
      <c r="E51" s="3"/>
      <c r="F51" s="3"/>
      <c r="G51" s="1">
        <f t="shared" si="3"/>
        <v>0</v>
      </c>
      <c r="H51" s="2">
        <f t="shared" si="1"/>
        <v>0</v>
      </c>
      <c r="I51" s="31"/>
    </row>
    <row r="52" spans="1:9" ht="14.25" customHeight="1" hidden="1">
      <c r="A52" s="37" t="s">
        <v>44</v>
      </c>
      <c r="B52" s="18" t="s">
        <v>47</v>
      </c>
      <c r="C52" s="4"/>
      <c r="D52" s="4"/>
      <c r="E52" s="4"/>
      <c r="F52" s="4"/>
      <c r="G52" s="1" t="e">
        <f t="shared" si="3"/>
        <v>#DIV/0!</v>
      </c>
      <c r="H52" s="2" t="e">
        <f t="shared" si="1"/>
        <v>#DIV/0!</v>
      </c>
      <c r="I52" s="31" t="e">
        <f t="shared" si="2"/>
        <v>#DIV/0!</v>
      </c>
    </row>
    <row r="53" spans="1:9" ht="15.75" customHeight="1">
      <c r="A53" s="41" t="s">
        <v>18</v>
      </c>
      <c r="B53" s="15"/>
      <c r="C53" s="7">
        <f>C33+C38+C39+C40+C41+C42+C43+C47+C48+C49</f>
        <v>2419.4</v>
      </c>
      <c r="D53" s="7">
        <f>D33+D38+D39+D40+D41+D42+D43+D47+D48+D49</f>
        <v>2564.2999999999997</v>
      </c>
      <c r="E53" s="7">
        <f>E33+E38+E39+E40+E41+E42+E43+E47+E48+E49</f>
        <v>585.0999999999999</v>
      </c>
      <c r="F53" s="7">
        <f>F33+F38+F39+F40+F41+F42+F43+F47+F48+F49+F37</f>
        <v>508.90000000000003</v>
      </c>
      <c r="G53" s="1">
        <f t="shared" si="3"/>
        <v>24.18368190460444</v>
      </c>
      <c r="H53" s="2">
        <f t="shared" si="1"/>
        <v>22.81714307998284</v>
      </c>
      <c r="I53" s="31">
        <f t="shared" si="2"/>
        <v>114.97347219493021</v>
      </c>
    </row>
    <row r="54" spans="1:9" ht="20.25" customHeight="1">
      <c r="A54" s="39" t="s">
        <v>49</v>
      </c>
      <c r="B54" s="19"/>
      <c r="C54" s="7">
        <f>C31-C53</f>
        <v>0</v>
      </c>
      <c r="D54" s="7">
        <f>D31-D53</f>
        <v>0</v>
      </c>
      <c r="E54" s="7">
        <f>E31-E53</f>
        <v>277.29999999999995</v>
      </c>
      <c r="F54" s="7">
        <f>F31-F53</f>
        <v>247.99999999999994</v>
      </c>
      <c r="G54" s="1"/>
      <c r="H54" s="8"/>
      <c r="I54" s="29"/>
    </row>
    <row r="55" spans="1:8" ht="12" customHeight="1">
      <c r="A55" s="43"/>
      <c r="B55" s="24"/>
      <c r="C55" s="25"/>
      <c r="D55" s="25"/>
      <c r="E55" s="25"/>
      <c r="F55" s="25"/>
      <c r="G55" s="26"/>
      <c r="H55" s="27"/>
    </row>
    <row r="56" spans="1:6" ht="12.75">
      <c r="A56" s="44" t="s">
        <v>52</v>
      </c>
      <c r="C56" s="22" t="s">
        <v>53</v>
      </c>
      <c r="D56" s="22"/>
      <c r="E56" s="22"/>
      <c r="F56" s="22"/>
    </row>
    <row r="57" spans="1:6" ht="12.75">
      <c r="A57" s="44" t="s">
        <v>78</v>
      </c>
      <c r="C57" s="52"/>
      <c r="D57" s="52"/>
      <c r="E57" s="52"/>
      <c r="F57" s="22"/>
    </row>
    <row r="58" spans="3:6" ht="12.75">
      <c r="C58" s="52"/>
      <c r="D58" s="52"/>
      <c r="E58" s="52"/>
      <c r="F58" s="22"/>
    </row>
    <row r="59" spans="3:6" ht="12.75">
      <c r="C59" s="22"/>
      <c r="D59" s="22"/>
      <c r="E59" s="22"/>
      <c r="F59" s="22"/>
    </row>
    <row r="60" spans="3:6" ht="12.75">
      <c r="C60" s="22"/>
      <c r="D60" s="22"/>
      <c r="E60" s="22"/>
      <c r="F60" s="22"/>
    </row>
    <row r="61" ht="12.75">
      <c r="A61" s="28"/>
    </row>
  </sheetData>
  <mergeCells count="4">
    <mergeCell ref="A1:I1"/>
    <mergeCell ref="C58:E58"/>
    <mergeCell ref="G2:H2"/>
    <mergeCell ref="C57:E57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="150" zoomScaleNormal="150" workbookViewId="0" topLeftCell="A31">
      <selection activeCell="A62" sqref="A62"/>
    </sheetView>
  </sheetViews>
  <sheetFormatPr defaultColWidth="9.00390625" defaultRowHeight="12.75"/>
  <cols>
    <col min="1" max="1" width="37.125" style="0" customWidth="1"/>
    <col min="2" max="2" width="23.00390625" style="0" customWidth="1"/>
    <col min="3" max="3" width="7.375" style="0" customWidth="1"/>
    <col min="4" max="4" width="6.75390625" style="0" customWidth="1"/>
    <col min="5" max="5" width="7.625" style="0" customWidth="1"/>
    <col min="6" max="6" width="7.37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</row>
    <row r="2" spans="7:8" ht="12.75">
      <c r="G2" s="53" t="s">
        <v>25</v>
      </c>
      <c r="H2" s="53"/>
    </row>
    <row r="3" spans="1:9" ht="48">
      <c r="A3" s="9" t="s">
        <v>0</v>
      </c>
      <c r="B3" s="9" t="s">
        <v>27</v>
      </c>
      <c r="C3" s="10" t="s">
        <v>92</v>
      </c>
      <c r="D3" s="10" t="s">
        <v>93</v>
      </c>
      <c r="E3" s="10" t="s">
        <v>102</v>
      </c>
      <c r="F3" s="10" t="s">
        <v>103</v>
      </c>
      <c r="G3" s="10" t="s">
        <v>69</v>
      </c>
      <c r="H3" s="10" t="s">
        <v>51</v>
      </c>
      <c r="I3" s="10" t="s">
        <v>98</v>
      </c>
    </row>
    <row r="4" spans="1:9" ht="16.5" customHeight="1">
      <c r="A4" s="33" t="s">
        <v>1</v>
      </c>
      <c r="B4" s="11"/>
      <c r="C4" s="1">
        <f>C5+C16</f>
        <v>326.9</v>
      </c>
      <c r="D4" s="1">
        <f>D5+D16</f>
        <v>326.9</v>
      </c>
      <c r="E4" s="1">
        <f>E5+E16</f>
        <v>123.8</v>
      </c>
      <c r="F4" s="1">
        <f>F5+F16</f>
        <v>80.89999999999999</v>
      </c>
      <c r="G4" s="1">
        <f aca="true" t="shared" si="0" ref="G4:G14">E4/C4*100</f>
        <v>37.8709085347201</v>
      </c>
      <c r="H4" s="2">
        <f aca="true" t="shared" si="1" ref="H4:H14">E4/D4*100</f>
        <v>37.8709085347201</v>
      </c>
      <c r="I4" s="31">
        <f aca="true" t="shared" si="2" ref="I4:I10">E4/F4*100</f>
        <v>153.02843016069224</v>
      </c>
    </row>
    <row r="5" spans="1:9" ht="12.75">
      <c r="A5" s="34" t="s">
        <v>19</v>
      </c>
      <c r="B5" s="11"/>
      <c r="C5" s="1">
        <f>C6+C8+C10+C15</f>
        <v>308.9</v>
      </c>
      <c r="D5" s="1">
        <f>D6+D8+D10+D15</f>
        <v>308.9</v>
      </c>
      <c r="E5" s="1">
        <f>E6+E8+E10+E15</f>
        <v>120.8</v>
      </c>
      <c r="F5" s="1">
        <f>F6+F8+F10</f>
        <v>79.8</v>
      </c>
      <c r="G5" s="1">
        <f t="shared" si="0"/>
        <v>39.10650696018129</v>
      </c>
      <c r="H5" s="2">
        <f t="shared" si="1"/>
        <v>39.10650696018129</v>
      </c>
      <c r="I5" s="31">
        <f t="shared" si="2"/>
        <v>151.3784461152882</v>
      </c>
    </row>
    <row r="6" spans="1:9" ht="12.75">
      <c r="A6" s="35" t="s">
        <v>2</v>
      </c>
      <c r="B6" s="12" t="s">
        <v>28</v>
      </c>
      <c r="C6" s="3">
        <f>C7</f>
        <v>160</v>
      </c>
      <c r="D6" s="3">
        <f>D7</f>
        <v>160</v>
      </c>
      <c r="E6" s="3">
        <f>E7</f>
        <v>43.7</v>
      </c>
      <c r="F6" s="3">
        <f>F7</f>
        <v>36.4</v>
      </c>
      <c r="G6" s="1">
        <f t="shared" si="0"/>
        <v>27.3125</v>
      </c>
      <c r="H6" s="2">
        <f t="shared" si="1"/>
        <v>27.3125</v>
      </c>
      <c r="I6" s="31">
        <f t="shared" si="2"/>
        <v>120.05494505494508</v>
      </c>
    </row>
    <row r="7" spans="1:9" ht="12.75">
      <c r="A7" s="36" t="s">
        <v>3</v>
      </c>
      <c r="B7" s="9" t="s">
        <v>65</v>
      </c>
      <c r="C7" s="4">
        <v>160</v>
      </c>
      <c r="D7" s="4">
        <v>160</v>
      </c>
      <c r="E7" s="4">
        <v>43.7</v>
      </c>
      <c r="F7" s="4">
        <v>36.4</v>
      </c>
      <c r="G7" s="1">
        <f t="shared" si="0"/>
        <v>27.3125</v>
      </c>
      <c r="H7" s="2">
        <f t="shared" si="1"/>
        <v>27.3125</v>
      </c>
      <c r="I7" s="31">
        <f t="shared" si="2"/>
        <v>120.05494505494508</v>
      </c>
    </row>
    <row r="8" spans="1:9" ht="12.75">
      <c r="A8" s="35" t="s">
        <v>4</v>
      </c>
      <c r="B8" s="12" t="s">
        <v>29</v>
      </c>
      <c r="C8" s="3">
        <f>C9</f>
        <v>25</v>
      </c>
      <c r="D8" s="3">
        <f>D9</f>
        <v>25</v>
      </c>
      <c r="E8" s="3">
        <f>E9</f>
        <v>4.4</v>
      </c>
      <c r="F8" s="3">
        <f>F9</f>
        <v>21.4</v>
      </c>
      <c r="G8" s="1">
        <f t="shared" si="0"/>
        <v>17.6</v>
      </c>
      <c r="H8" s="2">
        <f t="shared" si="1"/>
        <v>17.6</v>
      </c>
      <c r="I8" s="31">
        <f t="shared" si="2"/>
        <v>20.560747663551403</v>
      </c>
    </row>
    <row r="9" spans="1:9" ht="11.25" customHeight="1">
      <c r="A9" s="37" t="s">
        <v>5</v>
      </c>
      <c r="B9" s="10" t="s">
        <v>66</v>
      </c>
      <c r="C9" s="4">
        <v>25</v>
      </c>
      <c r="D9" s="4">
        <v>25</v>
      </c>
      <c r="E9" s="4">
        <v>4.4</v>
      </c>
      <c r="F9" s="4">
        <v>21.4</v>
      </c>
      <c r="G9" s="1">
        <f t="shared" si="0"/>
        <v>17.6</v>
      </c>
      <c r="H9" s="2">
        <f t="shared" si="1"/>
        <v>17.6</v>
      </c>
      <c r="I9" s="31">
        <f t="shared" si="2"/>
        <v>20.560747663551403</v>
      </c>
    </row>
    <row r="10" spans="1:9" ht="11.25" customHeight="1">
      <c r="A10" s="38" t="s">
        <v>6</v>
      </c>
      <c r="B10" s="13" t="s">
        <v>30</v>
      </c>
      <c r="C10" s="3">
        <f>C11+C12</f>
        <v>121.9</v>
      </c>
      <c r="D10" s="3">
        <f>D11+D12</f>
        <v>121.9</v>
      </c>
      <c r="E10" s="3">
        <f>E11+E12</f>
        <v>35.4</v>
      </c>
      <c r="F10" s="3">
        <f>F11+F12</f>
        <v>22</v>
      </c>
      <c r="G10" s="1">
        <f t="shared" si="0"/>
        <v>29.04019688269073</v>
      </c>
      <c r="H10" s="2">
        <f t="shared" si="1"/>
        <v>29.04019688269073</v>
      </c>
      <c r="I10" s="31">
        <f t="shared" si="2"/>
        <v>160.9090909090909</v>
      </c>
    </row>
    <row r="11" spans="1:9" ht="12.75" customHeight="1">
      <c r="A11" s="37" t="s">
        <v>7</v>
      </c>
      <c r="B11" s="10" t="s">
        <v>31</v>
      </c>
      <c r="C11" s="4">
        <v>35.1</v>
      </c>
      <c r="D11" s="4">
        <v>35.1</v>
      </c>
      <c r="E11" s="4">
        <v>-0.2</v>
      </c>
      <c r="F11" s="4"/>
      <c r="G11" s="1">
        <f t="shared" si="0"/>
        <v>-0.5698005698005698</v>
      </c>
      <c r="H11" s="2">
        <f t="shared" si="1"/>
        <v>-0.5698005698005698</v>
      </c>
      <c r="I11" s="31"/>
    </row>
    <row r="12" spans="1:9" ht="13.5" customHeight="1">
      <c r="A12" s="38" t="s">
        <v>22</v>
      </c>
      <c r="B12" s="13" t="s">
        <v>32</v>
      </c>
      <c r="C12" s="20">
        <f>C13+C14</f>
        <v>86.8</v>
      </c>
      <c r="D12" s="20">
        <f>D13+D14</f>
        <v>86.8</v>
      </c>
      <c r="E12" s="20">
        <f>E13+E14</f>
        <v>35.6</v>
      </c>
      <c r="F12" s="20">
        <f>F13+F14</f>
        <v>22</v>
      </c>
      <c r="G12" s="1">
        <f t="shared" si="0"/>
        <v>41.01382488479263</v>
      </c>
      <c r="H12" s="2">
        <f t="shared" si="1"/>
        <v>41.01382488479263</v>
      </c>
      <c r="I12" s="31">
        <f>E12/F12*100</f>
        <v>161.8181818181818</v>
      </c>
    </row>
    <row r="13" spans="1:9" ht="15.75" customHeight="1">
      <c r="A13" s="37" t="s">
        <v>8</v>
      </c>
      <c r="B13" s="10" t="s">
        <v>33</v>
      </c>
      <c r="C13" s="4">
        <v>86</v>
      </c>
      <c r="D13" s="4">
        <v>86</v>
      </c>
      <c r="E13" s="4">
        <v>35.1</v>
      </c>
      <c r="F13" s="4">
        <v>22</v>
      </c>
      <c r="G13" s="1">
        <f t="shared" si="0"/>
        <v>40.81395348837209</v>
      </c>
      <c r="H13" s="2">
        <f t="shared" si="1"/>
        <v>40.81395348837209</v>
      </c>
      <c r="I13" s="31">
        <f>E13/F13*100</f>
        <v>159.54545454545453</v>
      </c>
    </row>
    <row r="14" spans="1:9" ht="12.75" customHeight="1">
      <c r="A14" s="37" t="s">
        <v>9</v>
      </c>
      <c r="B14" s="10" t="s">
        <v>34</v>
      </c>
      <c r="C14" s="4">
        <v>0.8</v>
      </c>
      <c r="D14" s="4">
        <v>0.8</v>
      </c>
      <c r="E14" s="4">
        <v>0.5</v>
      </c>
      <c r="F14" s="21"/>
      <c r="G14" s="1">
        <f t="shared" si="0"/>
        <v>62.5</v>
      </c>
      <c r="H14" s="2">
        <f t="shared" si="1"/>
        <v>62.5</v>
      </c>
      <c r="I14" s="31"/>
    </row>
    <row r="15" spans="1:9" s="48" customFormat="1" ht="12.75" customHeight="1">
      <c r="A15" s="45" t="s">
        <v>87</v>
      </c>
      <c r="B15" s="46" t="s">
        <v>88</v>
      </c>
      <c r="C15" s="20">
        <v>2</v>
      </c>
      <c r="D15" s="20">
        <v>2</v>
      </c>
      <c r="E15" s="20">
        <v>37.3</v>
      </c>
      <c r="F15" s="47"/>
      <c r="G15" s="1" t="s">
        <v>99</v>
      </c>
      <c r="H15" s="1" t="s">
        <v>99</v>
      </c>
      <c r="I15" s="31"/>
    </row>
    <row r="16" spans="1:9" ht="12.75">
      <c r="A16" s="39" t="s">
        <v>20</v>
      </c>
      <c r="B16" s="14"/>
      <c r="C16" s="1">
        <f>C17</f>
        <v>18</v>
      </c>
      <c r="D16" s="1">
        <f>D19+D20+D17</f>
        <v>18</v>
      </c>
      <c r="E16" s="1">
        <f>E17+E20+E19</f>
        <v>3</v>
      </c>
      <c r="F16" s="1">
        <f>F17+F20</f>
        <v>1.1</v>
      </c>
      <c r="G16" s="1">
        <f aca="true" t="shared" si="3" ref="G16:G31">E16/C16*100</f>
        <v>16.666666666666664</v>
      </c>
      <c r="H16" s="2">
        <f aca="true" t="shared" si="4" ref="H16:H31">E16/D16*100</f>
        <v>16.666666666666664</v>
      </c>
      <c r="I16" s="31">
        <f>E16/F16*100</f>
        <v>272.7272727272727</v>
      </c>
    </row>
    <row r="17" spans="1:9" ht="24.75">
      <c r="A17" s="38" t="s">
        <v>10</v>
      </c>
      <c r="B17" s="13" t="s">
        <v>35</v>
      </c>
      <c r="C17" s="3">
        <f>C18</f>
        <v>18</v>
      </c>
      <c r="D17" s="3">
        <f>D18</f>
        <v>18</v>
      </c>
      <c r="E17" s="3">
        <f>E18</f>
        <v>3</v>
      </c>
      <c r="F17" s="3">
        <f>F18</f>
        <v>0.2</v>
      </c>
      <c r="G17" s="1">
        <f t="shared" si="3"/>
        <v>16.666666666666664</v>
      </c>
      <c r="H17" s="2">
        <f t="shared" si="4"/>
        <v>16.666666666666664</v>
      </c>
      <c r="I17" s="31" t="s">
        <v>104</v>
      </c>
    </row>
    <row r="18" spans="1:9" ht="24.75">
      <c r="A18" s="37" t="s">
        <v>68</v>
      </c>
      <c r="B18" s="10" t="s">
        <v>70</v>
      </c>
      <c r="C18" s="4">
        <v>18</v>
      </c>
      <c r="D18" s="4">
        <v>18</v>
      </c>
      <c r="E18" s="4">
        <v>3</v>
      </c>
      <c r="F18" s="4">
        <v>0.2</v>
      </c>
      <c r="G18" s="1">
        <f t="shared" si="3"/>
        <v>16.666666666666664</v>
      </c>
      <c r="H18" s="2">
        <f t="shared" si="4"/>
        <v>16.666666666666664</v>
      </c>
      <c r="I18" s="31" t="s">
        <v>104</v>
      </c>
    </row>
    <row r="19" spans="1:9" ht="24" hidden="1">
      <c r="A19" s="37" t="s">
        <v>84</v>
      </c>
      <c r="B19" s="10" t="s">
        <v>85</v>
      </c>
      <c r="C19" s="4"/>
      <c r="D19" s="4"/>
      <c r="E19" s="4"/>
      <c r="F19" s="4"/>
      <c r="G19" s="1" t="e">
        <f t="shared" si="3"/>
        <v>#DIV/0!</v>
      </c>
      <c r="H19" s="2" t="e">
        <f t="shared" si="4"/>
        <v>#DIV/0!</v>
      </c>
      <c r="I19" s="31" t="e">
        <f>E19/F19*100</f>
        <v>#DIV/0!</v>
      </c>
    </row>
    <row r="20" spans="1:9" ht="12" customHeight="1">
      <c r="A20" s="37" t="s">
        <v>71</v>
      </c>
      <c r="B20" s="10" t="s">
        <v>72</v>
      </c>
      <c r="C20" s="4"/>
      <c r="D20" s="4"/>
      <c r="E20" s="4"/>
      <c r="F20" s="4">
        <v>0.9</v>
      </c>
      <c r="G20" s="1"/>
      <c r="H20" s="2"/>
      <c r="I20" s="31">
        <f>E20/F20*100</f>
        <v>0</v>
      </c>
    </row>
    <row r="21" spans="1:9" ht="18.75" customHeight="1">
      <c r="A21" s="38" t="s">
        <v>11</v>
      </c>
      <c r="B21" s="13" t="s">
        <v>36</v>
      </c>
      <c r="C21" s="3">
        <f>C22+C26+C23+C25+C27</f>
        <v>1812.8</v>
      </c>
      <c r="D21" s="3">
        <f>D22+D26+D23+D24+D25</f>
        <v>1814.4</v>
      </c>
      <c r="E21" s="3">
        <f>E22+E26+E23+E24+E25</f>
        <v>519.8</v>
      </c>
      <c r="F21" s="3">
        <f>F22+F26+F27+F29</f>
        <v>398.6</v>
      </c>
      <c r="G21" s="1">
        <f t="shared" si="3"/>
        <v>28.6738746690203</v>
      </c>
      <c r="H21" s="2">
        <f t="shared" si="4"/>
        <v>28.64858906525573</v>
      </c>
      <c r="I21" s="31">
        <f>E21/F21*100</f>
        <v>130.40642247867535</v>
      </c>
    </row>
    <row r="22" spans="1:9" ht="24">
      <c r="A22" s="37" t="s">
        <v>50</v>
      </c>
      <c r="B22" s="10" t="s">
        <v>37</v>
      </c>
      <c r="C22" s="4">
        <v>1426.7</v>
      </c>
      <c r="D22" s="4">
        <v>1426.7</v>
      </c>
      <c r="E22" s="4">
        <v>500.5</v>
      </c>
      <c r="F22" s="4">
        <v>384.3</v>
      </c>
      <c r="G22" s="1">
        <f t="shared" si="3"/>
        <v>35.08095605242868</v>
      </c>
      <c r="H22" s="2">
        <f t="shared" si="4"/>
        <v>35.08095605242868</v>
      </c>
      <c r="I22" s="31">
        <f>E22/F22*100</f>
        <v>130.2367941712204</v>
      </c>
    </row>
    <row r="23" spans="1:9" ht="24" customHeight="1">
      <c r="A23" s="37" t="s">
        <v>73</v>
      </c>
      <c r="B23" s="10" t="s">
        <v>74</v>
      </c>
      <c r="C23" s="4">
        <v>87.3</v>
      </c>
      <c r="D23" s="4">
        <v>87.3</v>
      </c>
      <c r="E23" s="4"/>
      <c r="F23" s="4"/>
      <c r="G23" s="1">
        <f t="shared" si="3"/>
        <v>0</v>
      </c>
      <c r="H23" s="2">
        <f t="shared" si="4"/>
        <v>0</v>
      </c>
      <c r="I23" s="31"/>
    </row>
    <row r="24" spans="1:9" ht="33" customHeight="1" hidden="1">
      <c r="A24" s="40" t="s">
        <v>79</v>
      </c>
      <c r="B24" s="10" t="s">
        <v>80</v>
      </c>
      <c r="C24" s="4"/>
      <c r="D24" s="4"/>
      <c r="E24" s="4"/>
      <c r="F24" s="4"/>
      <c r="G24" s="1" t="e">
        <f t="shared" si="3"/>
        <v>#DIV/0!</v>
      </c>
      <c r="H24" s="2" t="e">
        <f t="shared" si="4"/>
        <v>#DIV/0!</v>
      </c>
      <c r="I24" s="31"/>
    </row>
    <row r="25" spans="1:9" ht="25.5" customHeight="1">
      <c r="A25" s="37" t="s">
        <v>81</v>
      </c>
      <c r="B25" s="10" t="s">
        <v>82</v>
      </c>
      <c r="C25" s="4">
        <v>256.5</v>
      </c>
      <c r="D25" s="4">
        <v>256.5</v>
      </c>
      <c r="E25" s="4"/>
      <c r="F25" s="4"/>
      <c r="G25" s="1">
        <f t="shared" si="3"/>
        <v>0</v>
      </c>
      <c r="H25" s="2">
        <f t="shared" si="4"/>
        <v>0</v>
      </c>
      <c r="I25" s="31"/>
    </row>
    <row r="26" spans="1:9" ht="24" customHeight="1">
      <c r="A26" s="37" t="s">
        <v>77</v>
      </c>
      <c r="B26" s="10" t="s">
        <v>67</v>
      </c>
      <c r="C26" s="4">
        <v>42.2</v>
      </c>
      <c r="D26" s="4">
        <v>43.9</v>
      </c>
      <c r="E26" s="4">
        <v>19.3</v>
      </c>
      <c r="F26" s="4">
        <v>14.3</v>
      </c>
      <c r="G26" s="1">
        <f t="shared" si="3"/>
        <v>45.7345971563981</v>
      </c>
      <c r="H26" s="2">
        <f t="shared" si="4"/>
        <v>43.96355353075171</v>
      </c>
      <c r="I26" s="31">
        <f>E26/F26*100</f>
        <v>134.96503496503496</v>
      </c>
    </row>
    <row r="27" spans="1:9" ht="15.75" customHeight="1">
      <c r="A27" s="37" t="s">
        <v>96</v>
      </c>
      <c r="B27" s="10" t="s">
        <v>97</v>
      </c>
      <c r="C27" s="4">
        <v>0.1</v>
      </c>
      <c r="D27" s="4">
        <v>0.1</v>
      </c>
      <c r="E27" s="4"/>
      <c r="F27" s="4"/>
      <c r="G27" s="1">
        <f t="shared" si="3"/>
        <v>0</v>
      </c>
      <c r="H27" s="2">
        <f t="shared" si="4"/>
        <v>0</v>
      </c>
      <c r="I27" s="31"/>
    </row>
    <row r="28" spans="1:9" ht="3.75" customHeight="1" hidden="1">
      <c r="A28" s="37" t="s">
        <v>26</v>
      </c>
      <c r="B28" s="10"/>
      <c r="C28" s="4"/>
      <c r="D28" s="4"/>
      <c r="E28" s="4"/>
      <c r="F28" s="4"/>
      <c r="G28" s="1" t="e">
        <f t="shared" si="3"/>
        <v>#DIV/0!</v>
      </c>
      <c r="H28" s="2" t="e">
        <f t="shared" si="4"/>
        <v>#DIV/0!</v>
      </c>
      <c r="I28" s="31" t="e">
        <f>E28/F28*100</f>
        <v>#DIV/0!</v>
      </c>
    </row>
    <row r="29" spans="1:9" ht="34.5" customHeight="1" hidden="1">
      <c r="A29" s="37" t="s">
        <v>75</v>
      </c>
      <c r="B29" s="10" t="s">
        <v>76</v>
      </c>
      <c r="C29" s="4"/>
      <c r="D29" s="4"/>
      <c r="E29" s="4"/>
      <c r="F29" s="4"/>
      <c r="G29" s="1" t="e">
        <f t="shared" si="3"/>
        <v>#DIV/0!</v>
      </c>
      <c r="H29" s="2" t="e">
        <f t="shared" si="4"/>
        <v>#DIV/0!</v>
      </c>
      <c r="I29" s="31" t="e">
        <f>E29/F29*100</f>
        <v>#DIV/0!</v>
      </c>
    </row>
    <row r="30" spans="1:9" ht="24.75" customHeight="1">
      <c r="A30" s="38" t="s">
        <v>12</v>
      </c>
      <c r="B30" s="13" t="s">
        <v>38</v>
      </c>
      <c r="C30" s="3">
        <v>279.7</v>
      </c>
      <c r="D30" s="3">
        <v>279.7</v>
      </c>
      <c r="E30" s="3">
        <v>2.7</v>
      </c>
      <c r="F30" s="3">
        <v>4</v>
      </c>
      <c r="G30" s="1">
        <f t="shared" si="3"/>
        <v>0.9653199856989634</v>
      </c>
      <c r="H30" s="2">
        <f t="shared" si="4"/>
        <v>0.9653199856989634</v>
      </c>
      <c r="I30" s="31"/>
    </row>
    <row r="31" spans="1:9" ht="17.25" customHeight="1">
      <c r="A31" s="41" t="s">
        <v>13</v>
      </c>
      <c r="B31" s="15"/>
      <c r="C31" s="5">
        <f>C4+C21+C30</f>
        <v>2419.3999999999996</v>
      </c>
      <c r="D31" s="5">
        <f>D4+D21+D30</f>
        <v>2421</v>
      </c>
      <c r="E31" s="5">
        <f>E4+E21+E30</f>
        <v>646.3</v>
      </c>
      <c r="F31" s="5">
        <f>F4+F21+F30</f>
        <v>483.5</v>
      </c>
      <c r="G31" s="1">
        <f t="shared" si="3"/>
        <v>26.71323468628586</v>
      </c>
      <c r="H31" s="2">
        <f t="shared" si="4"/>
        <v>26.695580338703014</v>
      </c>
      <c r="I31" s="31">
        <f>E31/F31*100</f>
        <v>133.67114788004136</v>
      </c>
    </row>
    <row r="32" spans="1:9" ht="12.75" customHeight="1">
      <c r="A32" s="42" t="s">
        <v>14</v>
      </c>
      <c r="B32" s="14"/>
      <c r="C32" s="6"/>
      <c r="D32" s="6"/>
      <c r="E32" s="6"/>
      <c r="F32" s="6"/>
      <c r="G32" s="1"/>
      <c r="H32" s="2"/>
      <c r="I32" s="31"/>
    </row>
    <row r="33" spans="1:9" ht="12.75">
      <c r="A33" s="38" t="s">
        <v>15</v>
      </c>
      <c r="B33" s="16" t="s">
        <v>39</v>
      </c>
      <c r="C33" s="3">
        <v>875.4</v>
      </c>
      <c r="D33" s="3">
        <v>875.4</v>
      </c>
      <c r="E33" s="3">
        <v>212.9</v>
      </c>
      <c r="F33" s="3">
        <v>169.1</v>
      </c>
      <c r="G33" s="1">
        <f>E33/C33*100</f>
        <v>24.32031071510167</v>
      </c>
      <c r="H33" s="2">
        <f>E33/D33*100</f>
        <v>24.32031071510167</v>
      </c>
      <c r="I33" s="31">
        <f>E33/F33*100</f>
        <v>125.90183323477233</v>
      </c>
    </row>
    <row r="34" spans="1:9" ht="12.75">
      <c r="A34" s="37" t="s">
        <v>16</v>
      </c>
      <c r="B34" s="10">
        <v>211.213</v>
      </c>
      <c r="C34" s="4">
        <v>850</v>
      </c>
      <c r="D34" s="4">
        <v>850</v>
      </c>
      <c r="E34" s="4">
        <v>198.1</v>
      </c>
      <c r="F34" s="4">
        <v>149.9</v>
      </c>
      <c r="G34" s="1">
        <f>E34/C34*100</f>
        <v>23.305882352941175</v>
      </c>
      <c r="H34" s="2">
        <f>E34/D34*100</f>
        <v>23.305882352941175</v>
      </c>
      <c r="I34" s="31">
        <f>E34/F34*100</f>
        <v>132.15476984656436</v>
      </c>
    </row>
    <row r="35" spans="1:9" ht="12.75">
      <c r="A35" s="37" t="s">
        <v>23</v>
      </c>
      <c r="B35" s="10">
        <v>223</v>
      </c>
      <c r="C35" s="4">
        <v>12</v>
      </c>
      <c r="D35" s="4">
        <v>12</v>
      </c>
      <c r="E35" s="4">
        <v>5.2</v>
      </c>
      <c r="F35" s="4">
        <v>2.6</v>
      </c>
      <c r="G35" s="1">
        <f>E35/C35*100</f>
        <v>43.333333333333336</v>
      </c>
      <c r="H35" s="2">
        <f>E35/D35*100</f>
        <v>43.333333333333336</v>
      </c>
      <c r="I35" s="31">
        <f>E35/F35*100</f>
        <v>200</v>
      </c>
    </row>
    <row r="36" spans="1:9" ht="12.75">
      <c r="A36" s="37" t="s">
        <v>17</v>
      </c>
      <c r="B36" s="10"/>
      <c r="C36" s="4">
        <f>C33-C34-C35</f>
        <v>13.399999999999977</v>
      </c>
      <c r="D36" s="4">
        <f>D33-D34-D35</f>
        <v>13.399999999999977</v>
      </c>
      <c r="E36" s="4">
        <f>E33-E34-E35</f>
        <v>9.600000000000012</v>
      </c>
      <c r="F36" s="4">
        <f>F33-F34-F35</f>
        <v>16.599999999999987</v>
      </c>
      <c r="G36" s="1">
        <f>E36/C36*100</f>
        <v>71.64179104477633</v>
      </c>
      <c r="H36" s="2">
        <f>E36/D36*100</f>
        <v>71.64179104477633</v>
      </c>
      <c r="I36" s="31">
        <f>E36/F36*100</f>
        <v>57.83132530120494</v>
      </c>
    </row>
    <row r="37" spans="1:9" ht="12.75">
      <c r="A37" s="45" t="s">
        <v>90</v>
      </c>
      <c r="B37" s="17" t="s">
        <v>89</v>
      </c>
      <c r="C37" s="4"/>
      <c r="D37" s="4"/>
      <c r="E37" s="4"/>
      <c r="F37" s="4"/>
      <c r="G37" s="1"/>
      <c r="H37" s="2"/>
      <c r="I37" s="31"/>
    </row>
    <row r="38" spans="1:9" ht="12.75">
      <c r="A38" s="39" t="s">
        <v>24</v>
      </c>
      <c r="B38" s="17" t="s">
        <v>54</v>
      </c>
      <c r="C38" s="1">
        <v>42.2</v>
      </c>
      <c r="D38" s="1">
        <v>43.8</v>
      </c>
      <c r="E38" s="1">
        <v>11.3</v>
      </c>
      <c r="F38" s="1">
        <v>8.4</v>
      </c>
      <c r="G38" s="1">
        <f aca="true" t="shared" si="5" ref="G38:G53">E38/C38*100</f>
        <v>26.77725118483412</v>
      </c>
      <c r="H38" s="2">
        <f aca="true" t="shared" si="6" ref="H38:H53">E38/D38*100</f>
        <v>25.799086757990867</v>
      </c>
      <c r="I38" s="31">
        <f>E38/F38*100</f>
        <v>134.52380952380955</v>
      </c>
    </row>
    <row r="39" spans="1:9" ht="16.5">
      <c r="A39" s="38" t="s">
        <v>40</v>
      </c>
      <c r="B39" s="16" t="s">
        <v>41</v>
      </c>
      <c r="C39" s="3">
        <v>0.7</v>
      </c>
      <c r="D39" s="3">
        <v>0.7</v>
      </c>
      <c r="E39" s="3"/>
      <c r="F39" s="3"/>
      <c r="G39" s="1">
        <f t="shared" si="5"/>
        <v>0</v>
      </c>
      <c r="H39" s="2">
        <f t="shared" si="6"/>
        <v>0</v>
      </c>
      <c r="I39" s="31"/>
    </row>
    <row r="40" spans="1:9" ht="12.75" hidden="1">
      <c r="A40" s="38" t="s">
        <v>58</v>
      </c>
      <c r="B40" s="16" t="s">
        <v>55</v>
      </c>
      <c r="C40" s="3"/>
      <c r="D40" s="3"/>
      <c r="E40" s="3"/>
      <c r="F40" s="3"/>
      <c r="G40" s="1" t="e">
        <f t="shared" si="5"/>
        <v>#DIV/0!</v>
      </c>
      <c r="H40" s="2" t="e">
        <f t="shared" si="6"/>
        <v>#DIV/0!</v>
      </c>
      <c r="I40" s="31" t="e">
        <f>E40/F40*100</f>
        <v>#DIV/0!</v>
      </c>
    </row>
    <row r="41" spans="1:9" ht="12.75">
      <c r="A41" s="38" t="s">
        <v>57</v>
      </c>
      <c r="B41" s="16" t="s">
        <v>56</v>
      </c>
      <c r="C41" s="3">
        <v>628.6</v>
      </c>
      <c r="D41" s="3">
        <v>628.6</v>
      </c>
      <c r="E41" s="3">
        <v>6.2</v>
      </c>
      <c r="F41" s="3">
        <v>6</v>
      </c>
      <c r="G41" s="1">
        <f t="shared" si="5"/>
        <v>0.9863188036907413</v>
      </c>
      <c r="H41" s="2">
        <f t="shared" si="6"/>
        <v>0.9863188036907413</v>
      </c>
      <c r="I41" s="31">
        <f>E41/F41*100</f>
        <v>103.33333333333334</v>
      </c>
    </row>
    <row r="42" spans="1:9" ht="12.75">
      <c r="A42" s="39" t="s">
        <v>45</v>
      </c>
      <c r="B42" s="17" t="s">
        <v>59</v>
      </c>
      <c r="C42" s="1">
        <v>5.2</v>
      </c>
      <c r="D42" s="1">
        <v>5.2</v>
      </c>
      <c r="E42" s="4"/>
      <c r="F42" s="4"/>
      <c r="G42" s="1">
        <f t="shared" si="5"/>
        <v>0</v>
      </c>
      <c r="H42" s="2">
        <f t="shared" si="6"/>
        <v>0</v>
      </c>
      <c r="I42" s="31"/>
    </row>
    <row r="43" spans="1:9" ht="12.75">
      <c r="A43" s="38" t="s">
        <v>21</v>
      </c>
      <c r="B43" s="16" t="s">
        <v>42</v>
      </c>
      <c r="C43" s="3">
        <v>549.6</v>
      </c>
      <c r="D43" s="3">
        <v>549.6</v>
      </c>
      <c r="E43" s="3">
        <v>174</v>
      </c>
      <c r="F43" s="3">
        <v>113.7</v>
      </c>
      <c r="G43" s="1">
        <f t="shared" si="5"/>
        <v>31.659388646288207</v>
      </c>
      <c r="H43" s="2">
        <f t="shared" si="6"/>
        <v>31.659388646288207</v>
      </c>
      <c r="I43" s="31">
        <f>E43/F43*100</f>
        <v>153.03430079155675</v>
      </c>
    </row>
    <row r="44" spans="1:9" ht="12.75">
      <c r="A44" s="37" t="s">
        <v>16</v>
      </c>
      <c r="B44" s="10">
        <v>211.213</v>
      </c>
      <c r="C44" s="4">
        <v>447.3</v>
      </c>
      <c r="D44" s="4">
        <v>447.3</v>
      </c>
      <c r="E44" s="4">
        <v>166.7</v>
      </c>
      <c r="F44" s="4">
        <v>98.3</v>
      </c>
      <c r="G44" s="1">
        <f t="shared" si="5"/>
        <v>37.26805276101051</v>
      </c>
      <c r="H44" s="2">
        <f t="shared" si="6"/>
        <v>37.26805276101051</v>
      </c>
      <c r="I44" s="31">
        <f>E44/F44*100</f>
        <v>169.58290946083417</v>
      </c>
    </row>
    <row r="45" spans="1:9" ht="11.25" customHeight="1">
      <c r="A45" s="37" t="s">
        <v>23</v>
      </c>
      <c r="B45" s="10">
        <v>223</v>
      </c>
      <c r="C45" s="4">
        <v>11.9</v>
      </c>
      <c r="D45" s="4">
        <v>11.9</v>
      </c>
      <c r="E45" s="4">
        <v>3.7</v>
      </c>
      <c r="F45" s="4">
        <v>3</v>
      </c>
      <c r="G45" s="1">
        <f t="shared" si="5"/>
        <v>31.092436974789916</v>
      </c>
      <c r="H45" s="2">
        <f t="shared" si="6"/>
        <v>31.092436974789916</v>
      </c>
      <c r="I45" s="31">
        <f>E45/F45*100</f>
        <v>123.33333333333334</v>
      </c>
    </row>
    <row r="46" spans="1:9" ht="12.75">
      <c r="A46" s="37" t="s">
        <v>46</v>
      </c>
      <c r="B46" s="10"/>
      <c r="C46" s="4">
        <f>C43-C44-C45</f>
        <v>90.4</v>
      </c>
      <c r="D46" s="4">
        <f>D43-D44-D45</f>
        <v>90.4</v>
      </c>
      <c r="E46" s="4">
        <f>E43-E44-E45</f>
        <v>3.600000000000011</v>
      </c>
      <c r="F46" s="4">
        <f>F43-F44-F45</f>
        <v>12.400000000000006</v>
      </c>
      <c r="G46" s="1">
        <f t="shared" si="5"/>
        <v>3.9823008849557646</v>
      </c>
      <c r="H46" s="2">
        <f t="shared" si="6"/>
        <v>3.9823008849557646</v>
      </c>
      <c r="I46" s="31">
        <f>E46/F46*100</f>
        <v>29.03225806451621</v>
      </c>
    </row>
    <row r="47" spans="1:9" ht="12.75">
      <c r="A47" s="39" t="s">
        <v>61</v>
      </c>
      <c r="B47" s="30" t="s">
        <v>60</v>
      </c>
      <c r="C47" s="20">
        <v>4</v>
      </c>
      <c r="D47" s="20">
        <v>4</v>
      </c>
      <c r="E47" s="20"/>
      <c r="F47" s="20"/>
      <c r="G47" s="1">
        <f t="shared" si="5"/>
        <v>0</v>
      </c>
      <c r="H47" s="2">
        <f t="shared" si="6"/>
        <v>0</v>
      </c>
      <c r="I47" s="31"/>
    </row>
    <row r="48" spans="1:9" ht="12.75">
      <c r="A48" s="39" t="s">
        <v>62</v>
      </c>
      <c r="B48" s="17" t="s">
        <v>63</v>
      </c>
      <c r="C48" s="1">
        <v>2</v>
      </c>
      <c r="D48" s="1">
        <v>2</v>
      </c>
      <c r="E48" s="20"/>
      <c r="F48" s="20"/>
      <c r="G48" s="1">
        <f t="shared" si="5"/>
        <v>0</v>
      </c>
      <c r="H48" s="2">
        <f t="shared" si="6"/>
        <v>0</v>
      </c>
      <c r="I48" s="31"/>
    </row>
    <row r="49" spans="1:9" ht="12.75">
      <c r="A49" s="39" t="s">
        <v>43</v>
      </c>
      <c r="B49" s="13">
        <v>1003</v>
      </c>
      <c r="C49" s="3">
        <f>C50+C51</f>
        <v>311.7</v>
      </c>
      <c r="D49" s="3">
        <f>D50+D51</f>
        <v>311.7</v>
      </c>
      <c r="E49" s="3">
        <f>E50+E51</f>
        <v>0</v>
      </c>
      <c r="F49" s="3">
        <f>F50+F51</f>
        <v>0</v>
      </c>
      <c r="G49" s="1">
        <f t="shared" si="5"/>
        <v>0</v>
      </c>
      <c r="H49" s="2">
        <f t="shared" si="6"/>
        <v>0</v>
      </c>
      <c r="I49" s="31"/>
    </row>
    <row r="50" spans="1:9" ht="12" customHeight="1">
      <c r="A50" s="39" t="s">
        <v>86</v>
      </c>
      <c r="B50" s="18" t="s">
        <v>83</v>
      </c>
      <c r="C50" s="32">
        <v>197.2</v>
      </c>
      <c r="D50" s="32">
        <v>197.2</v>
      </c>
      <c r="E50" s="20"/>
      <c r="F50" s="20"/>
      <c r="G50" s="1">
        <f t="shared" si="5"/>
        <v>0</v>
      </c>
      <c r="H50" s="2">
        <f t="shared" si="6"/>
        <v>0</v>
      </c>
      <c r="I50" s="31"/>
    </row>
    <row r="51" spans="1:9" ht="11.25" customHeight="1">
      <c r="A51" s="37" t="s">
        <v>48</v>
      </c>
      <c r="B51" s="18" t="s">
        <v>64</v>
      </c>
      <c r="C51" s="23">
        <v>114.5</v>
      </c>
      <c r="D51" s="23">
        <v>114.5</v>
      </c>
      <c r="E51" s="3"/>
      <c r="F51" s="3"/>
      <c r="G51" s="1">
        <f t="shared" si="5"/>
        <v>0</v>
      </c>
      <c r="H51" s="2">
        <f t="shared" si="6"/>
        <v>0</v>
      </c>
      <c r="I51" s="31"/>
    </row>
    <row r="52" spans="1:9" ht="14.25" customHeight="1" hidden="1">
      <c r="A52" s="37" t="s">
        <v>44</v>
      </c>
      <c r="B52" s="18" t="s">
        <v>47</v>
      </c>
      <c r="C52" s="4"/>
      <c r="D52" s="4"/>
      <c r="E52" s="4"/>
      <c r="F52" s="4"/>
      <c r="G52" s="1" t="e">
        <f t="shared" si="5"/>
        <v>#DIV/0!</v>
      </c>
      <c r="H52" s="2" t="e">
        <f t="shared" si="6"/>
        <v>#DIV/0!</v>
      </c>
      <c r="I52" s="31" t="e">
        <f>E52/F52*100</f>
        <v>#DIV/0!</v>
      </c>
    </row>
    <row r="53" spans="1:9" ht="15.75" customHeight="1">
      <c r="A53" s="41" t="s">
        <v>18</v>
      </c>
      <c r="B53" s="15"/>
      <c r="C53" s="7">
        <f>C33+C38+C39+C40+C41+C42+C43+C47+C48+C49</f>
        <v>2419.4</v>
      </c>
      <c r="D53" s="7">
        <f>D33+D38+D39+D40+D41+D42+D43+D47+D48+D49</f>
        <v>2421</v>
      </c>
      <c r="E53" s="7">
        <f>E33+E38+E39+E40+E41+E42+E43+E47+E48+E49</f>
        <v>404.4</v>
      </c>
      <c r="F53" s="7">
        <f>F33+F38+F39+F40+F41+F42+F43+F47+F48+F49+F37</f>
        <v>297.2</v>
      </c>
      <c r="G53" s="1">
        <f t="shared" si="5"/>
        <v>16.714887988757543</v>
      </c>
      <c r="H53" s="2">
        <f t="shared" si="6"/>
        <v>16.703841387856258</v>
      </c>
      <c r="I53" s="31">
        <f>E53/F53*100</f>
        <v>136.06998654104981</v>
      </c>
    </row>
    <row r="54" spans="1:9" ht="20.25" customHeight="1">
      <c r="A54" s="39" t="s">
        <v>49</v>
      </c>
      <c r="B54" s="19"/>
      <c r="C54" s="7">
        <f>C31-C53</f>
        <v>0</v>
      </c>
      <c r="D54" s="7">
        <f>D31-D53</f>
        <v>0</v>
      </c>
      <c r="E54" s="7">
        <f>E31-E53</f>
        <v>241.89999999999998</v>
      </c>
      <c r="F54" s="7">
        <f>F31-F53</f>
        <v>186.3</v>
      </c>
      <c r="G54" s="1"/>
      <c r="H54" s="8"/>
      <c r="I54" s="29"/>
    </row>
    <row r="55" spans="1:8" ht="12" customHeight="1">
      <c r="A55" s="43"/>
      <c r="B55" s="24"/>
      <c r="C55" s="25"/>
      <c r="D55" s="25"/>
      <c r="E55" s="25"/>
      <c r="F55" s="25"/>
      <c r="G55" s="26"/>
      <c r="H55" s="27"/>
    </row>
    <row r="56" spans="1:6" ht="12.75">
      <c r="A56" s="44" t="s">
        <v>52</v>
      </c>
      <c r="C56" s="22" t="s">
        <v>53</v>
      </c>
      <c r="D56" s="22"/>
      <c r="E56" s="22"/>
      <c r="F56" s="22"/>
    </row>
    <row r="57" spans="1:6" ht="12.75">
      <c r="A57" s="44" t="s">
        <v>78</v>
      </c>
      <c r="C57" s="52"/>
      <c r="D57" s="52"/>
      <c r="E57" s="52"/>
      <c r="F57" s="22"/>
    </row>
    <row r="58" spans="3:6" ht="12.75">
      <c r="C58" s="52"/>
      <c r="D58" s="52"/>
      <c r="E58" s="52"/>
      <c r="F58" s="22"/>
    </row>
    <row r="59" spans="3:6" ht="12.75">
      <c r="C59" s="22"/>
      <c r="D59" s="22"/>
      <c r="E59" s="22"/>
      <c r="F59" s="22"/>
    </row>
    <row r="60" spans="3:6" ht="12.75">
      <c r="C60" s="22"/>
      <c r="D60" s="22"/>
      <c r="E60" s="22"/>
      <c r="F60" s="22"/>
    </row>
    <row r="61" ht="12.75">
      <c r="A61" s="28"/>
    </row>
  </sheetData>
  <mergeCells count="4">
    <mergeCell ref="A1:I1"/>
    <mergeCell ref="C58:E58"/>
    <mergeCell ref="G2:H2"/>
    <mergeCell ref="C57:E57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150" zoomScaleNormal="150" workbookViewId="0" topLeftCell="A31">
      <selection activeCell="I47" sqref="I47:I51"/>
    </sheetView>
  </sheetViews>
  <sheetFormatPr defaultColWidth="9.00390625" defaultRowHeight="12.75"/>
  <cols>
    <col min="1" max="1" width="37.125" style="0" customWidth="1"/>
    <col min="2" max="2" width="23.00390625" style="0" customWidth="1"/>
    <col min="3" max="3" width="7.375" style="0" customWidth="1"/>
    <col min="4" max="4" width="6.75390625" style="0" customWidth="1"/>
    <col min="5" max="5" width="7.625" style="0" customWidth="1"/>
    <col min="6" max="6" width="7.37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</row>
    <row r="2" spans="7:8" ht="12.75">
      <c r="G2" s="53" t="s">
        <v>25</v>
      </c>
      <c r="H2" s="53"/>
    </row>
    <row r="3" spans="1:9" ht="48">
      <c r="A3" s="9" t="s">
        <v>0</v>
      </c>
      <c r="B3" s="9" t="s">
        <v>27</v>
      </c>
      <c r="C3" s="10" t="s">
        <v>92</v>
      </c>
      <c r="D3" s="10" t="s">
        <v>93</v>
      </c>
      <c r="E3" s="10" t="s">
        <v>94</v>
      </c>
      <c r="F3" s="10" t="s">
        <v>95</v>
      </c>
      <c r="G3" s="10" t="s">
        <v>69</v>
      </c>
      <c r="H3" s="10" t="s">
        <v>51</v>
      </c>
      <c r="I3" s="10" t="s">
        <v>98</v>
      </c>
    </row>
    <row r="4" spans="1:9" ht="16.5" customHeight="1">
      <c r="A4" s="33" t="s">
        <v>1</v>
      </c>
      <c r="B4" s="11"/>
      <c r="C4" s="1">
        <f>C5+C16</f>
        <v>326.9</v>
      </c>
      <c r="D4" s="1">
        <f>D5+D16</f>
        <v>326.9</v>
      </c>
      <c r="E4" s="1">
        <f>E5+E16</f>
        <v>88.30000000000001</v>
      </c>
      <c r="F4" s="1">
        <f>F5+F16</f>
        <v>53.8</v>
      </c>
      <c r="G4" s="1">
        <f>E4/C4*100</f>
        <v>27.01131844600796</v>
      </c>
      <c r="H4" s="2">
        <f aca="true" t="shared" si="0" ref="H4:H53">E4/D4*100</f>
        <v>27.01131844600796</v>
      </c>
      <c r="I4" s="31">
        <f aca="true" t="shared" si="1" ref="I4:I53">E4/F4*100</f>
        <v>164.12639405204465</v>
      </c>
    </row>
    <row r="5" spans="1:9" ht="12.75">
      <c r="A5" s="34" t="s">
        <v>19</v>
      </c>
      <c r="B5" s="11"/>
      <c r="C5" s="1">
        <f>C6+C8+C10+C15</f>
        <v>308.9</v>
      </c>
      <c r="D5" s="1">
        <f>D6+D8+D10+D15</f>
        <v>308.9</v>
      </c>
      <c r="E5" s="1">
        <f>E6+E8+E10+E15</f>
        <v>86.4</v>
      </c>
      <c r="F5" s="1">
        <f>F6+F8+F10</f>
        <v>53.599999999999994</v>
      </c>
      <c r="G5" s="1">
        <f>E5/C5*100</f>
        <v>27.97021689867271</v>
      </c>
      <c r="H5" s="2">
        <f t="shared" si="0"/>
        <v>27.97021689867271</v>
      </c>
      <c r="I5" s="31">
        <f t="shared" si="1"/>
        <v>161.1940298507463</v>
      </c>
    </row>
    <row r="6" spans="1:9" ht="12.75">
      <c r="A6" s="35" t="s">
        <v>2</v>
      </c>
      <c r="B6" s="12" t="s">
        <v>28</v>
      </c>
      <c r="C6" s="3">
        <f>C7</f>
        <v>160</v>
      </c>
      <c r="D6" s="3">
        <f>D7</f>
        <v>160</v>
      </c>
      <c r="E6" s="3">
        <f>E7</f>
        <v>31.9</v>
      </c>
      <c r="F6" s="3">
        <f>F7</f>
        <v>25.7</v>
      </c>
      <c r="G6" s="1">
        <f>E6/C6*100</f>
        <v>19.9375</v>
      </c>
      <c r="H6" s="2">
        <f t="shared" si="0"/>
        <v>19.9375</v>
      </c>
      <c r="I6" s="31">
        <f t="shared" si="1"/>
        <v>124.12451361867704</v>
      </c>
    </row>
    <row r="7" spans="1:9" ht="12.75">
      <c r="A7" s="36" t="s">
        <v>3</v>
      </c>
      <c r="B7" s="9" t="s">
        <v>65</v>
      </c>
      <c r="C7" s="4">
        <v>160</v>
      </c>
      <c r="D7" s="4">
        <v>160</v>
      </c>
      <c r="E7" s="4">
        <v>31.9</v>
      </c>
      <c r="F7" s="4">
        <v>25.7</v>
      </c>
      <c r="G7" s="1">
        <f>E7/C7*100</f>
        <v>19.9375</v>
      </c>
      <c r="H7" s="2">
        <f t="shared" si="0"/>
        <v>19.9375</v>
      </c>
      <c r="I7" s="31">
        <f t="shared" si="1"/>
        <v>124.12451361867704</v>
      </c>
    </row>
    <row r="8" spans="1:9" ht="12.75">
      <c r="A8" s="35" t="s">
        <v>4</v>
      </c>
      <c r="B8" s="12" t="s">
        <v>29</v>
      </c>
      <c r="C8" s="3">
        <f>C9</f>
        <v>25</v>
      </c>
      <c r="D8" s="3">
        <f>D9</f>
        <v>25</v>
      </c>
      <c r="E8" s="3">
        <f>E9</f>
        <v>4.2</v>
      </c>
      <c r="F8" s="3">
        <f>F9</f>
        <v>16.9</v>
      </c>
      <c r="G8" s="1">
        <f aca="true" t="shared" si="2" ref="G8:G53">E8/C8*100</f>
        <v>16.8</v>
      </c>
      <c r="H8" s="2">
        <f t="shared" si="0"/>
        <v>16.8</v>
      </c>
      <c r="I8" s="31">
        <f t="shared" si="1"/>
        <v>24.85207100591716</v>
      </c>
    </row>
    <row r="9" spans="1:9" ht="11.25" customHeight="1">
      <c r="A9" s="37" t="s">
        <v>5</v>
      </c>
      <c r="B9" s="10" t="s">
        <v>66</v>
      </c>
      <c r="C9" s="4">
        <v>25</v>
      </c>
      <c r="D9" s="4">
        <v>25</v>
      </c>
      <c r="E9" s="4">
        <v>4.2</v>
      </c>
      <c r="F9" s="4">
        <v>16.9</v>
      </c>
      <c r="G9" s="1">
        <f t="shared" si="2"/>
        <v>16.8</v>
      </c>
      <c r="H9" s="2">
        <f t="shared" si="0"/>
        <v>16.8</v>
      </c>
      <c r="I9" s="31">
        <f t="shared" si="1"/>
        <v>24.85207100591716</v>
      </c>
    </row>
    <row r="10" spans="1:9" ht="11.25" customHeight="1">
      <c r="A10" s="38" t="s">
        <v>6</v>
      </c>
      <c r="B10" s="13" t="s">
        <v>30</v>
      </c>
      <c r="C10" s="3">
        <f>C11+C12</f>
        <v>121.9</v>
      </c>
      <c r="D10" s="3">
        <f>D11+D12</f>
        <v>121.9</v>
      </c>
      <c r="E10" s="3">
        <f>E11+E12</f>
        <v>13</v>
      </c>
      <c r="F10" s="3">
        <f>F11+F12</f>
        <v>11</v>
      </c>
      <c r="G10" s="1">
        <f t="shared" si="2"/>
        <v>10.66447908121411</v>
      </c>
      <c r="H10" s="2">
        <f t="shared" si="0"/>
        <v>10.66447908121411</v>
      </c>
      <c r="I10" s="31">
        <f t="shared" si="1"/>
        <v>118.18181818181819</v>
      </c>
    </row>
    <row r="11" spans="1:9" ht="12.75" customHeight="1">
      <c r="A11" s="37" t="s">
        <v>7</v>
      </c>
      <c r="B11" s="10" t="s">
        <v>31</v>
      </c>
      <c r="C11" s="4">
        <v>35.1</v>
      </c>
      <c r="D11" s="4">
        <v>35.1</v>
      </c>
      <c r="E11" s="4">
        <v>0.5</v>
      </c>
      <c r="F11" s="4"/>
      <c r="G11" s="1">
        <f t="shared" si="2"/>
        <v>1.4245014245014245</v>
      </c>
      <c r="H11" s="2">
        <f t="shared" si="0"/>
        <v>1.4245014245014245</v>
      </c>
      <c r="I11" s="31"/>
    </row>
    <row r="12" spans="1:9" ht="13.5" customHeight="1">
      <c r="A12" s="38" t="s">
        <v>22</v>
      </c>
      <c r="B12" s="13" t="s">
        <v>32</v>
      </c>
      <c r="C12" s="20">
        <f>C13+C14</f>
        <v>86.8</v>
      </c>
      <c r="D12" s="20">
        <f>D13+D14</f>
        <v>86.8</v>
      </c>
      <c r="E12" s="20">
        <f>E13+E14</f>
        <v>12.5</v>
      </c>
      <c r="F12" s="20">
        <f>F13+F14</f>
        <v>11</v>
      </c>
      <c r="G12" s="1">
        <f t="shared" si="2"/>
        <v>14.400921658986176</v>
      </c>
      <c r="H12" s="2">
        <f t="shared" si="0"/>
        <v>14.400921658986176</v>
      </c>
      <c r="I12" s="31">
        <f t="shared" si="1"/>
        <v>113.63636363636364</v>
      </c>
    </row>
    <row r="13" spans="1:9" ht="15.75" customHeight="1">
      <c r="A13" s="37" t="s">
        <v>8</v>
      </c>
      <c r="B13" s="10" t="s">
        <v>33</v>
      </c>
      <c r="C13" s="4">
        <v>86</v>
      </c>
      <c r="D13" s="4">
        <v>86</v>
      </c>
      <c r="E13" s="4">
        <v>12.3</v>
      </c>
      <c r="F13" s="4">
        <v>11</v>
      </c>
      <c r="G13" s="1">
        <f t="shared" si="2"/>
        <v>14.302325581395351</v>
      </c>
      <c r="H13" s="2">
        <f t="shared" si="0"/>
        <v>14.302325581395351</v>
      </c>
      <c r="I13" s="31">
        <f t="shared" si="1"/>
        <v>111.81818181818181</v>
      </c>
    </row>
    <row r="14" spans="1:9" ht="12.75" customHeight="1">
      <c r="A14" s="37" t="s">
        <v>9</v>
      </c>
      <c r="B14" s="10" t="s">
        <v>34</v>
      </c>
      <c r="C14" s="4">
        <v>0.8</v>
      </c>
      <c r="D14" s="4">
        <v>0.8</v>
      </c>
      <c r="E14" s="4">
        <v>0.2</v>
      </c>
      <c r="F14" s="21"/>
      <c r="G14" s="1">
        <f t="shared" si="2"/>
        <v>25</v>
      </c>
      <c r="H14" s="2">
        <f t="shared" si="0"/>
        <v>25</v>
      </c>
      <c r="I14" s="31"/>
    </row>
    <row r="15" spans="1:9" s="48" customFormat="1" ht="12.75" customHeight="1">
      <c r="A15" s="45" t="s">
        <v>87</v>
      </c>
      <c r="B15" s="46" t="s">
        <v>88</v>
      </c>
      <c r="C15" s="20">
        <v>2</v>
      </c>
      <c r="D15" s="20">
        <v>2</v>
      </c>
      <c r="E15" s="20">
        <v>37.3</v>
      </c>
      <c r="F15" s="47"/>
      <c r="G15" s="1" t="s">
        <v>99</v>
      </c>
      <c r="H15" s="1" t="s">
        <v>99</v>
      </c>
      <c r="I15" s="31"/>
    </row>
    <row r="16" spans="1:9" ht="12.75">
      <c r="A16" s="39" t="s">
        <v>20</v>
      </c>
      <c r="B16" s="14"/>
      <c r="C16" s="1">
        <f>C17</f>
        <v>18</v>
      </c>
      <c r="D16" s="1">
        <f>D19+D20+D17</f>
        <v>18</v>
      </c>
      <c r="E16" s="1">
        <f>E17+E20+E19</f>
        <v>1.9</v>
      </c>
      <c r="F16" s="1">
        <f>F17</f>
        <v>0.2</v>
      </c>
      <c r="G16" s="1">
        <f t="shared" si="2"/>
        <v>10.555555555555555</v>
      </c>
      <c r="H16" s="2">
        <f t="shared" si="0"/>
        <v>10.555555555555555</v>
      </c>
      <c r="I16" s="31" t="s">
        <v>100</v>
      </c>
    </row>
    <row r="17" spans="1:9" ht="24.75">
      <c r="A17" s="38" t="s">
        <v>10</v>
      </c>
      <c r="B17" s="13" t="s">
        <v>35</v>
      </c>
      <c r="C17" s="3">
        <f>C18</f>
        <v>18</v>
      </c>
      <c r="D17" s="3">
        <f>D18</f>
        <v>18</v>
      </c>
      <c r="E17" s="3">
        <f>E18</f>
        <v>1.9</v>
      </c>
      <c r="F17" s="3">
        <f>F18</f>
        <v>0.2</v>
      </c>
      <c r="G17" s="1">
        <f t="shared" si="2"/>
        <v>10.555555555555555</v>
      </c>
      <c r="H17" s="2">
        <f t="shared" si="0"/>
        <v>10.555555555555555</v>
      </c>
      <c r="I17" s="31" t="s">
        <v>100</v>
      </c>
    </row>
    <row r="18" spans="1:9" ht="24.75">
      <c r="A18" s="37" t="s">
        <v>68</v>
      </c>
      <c r="B18" s="10" t="s">
        <v>70</v>
      </c>
      <c r="C18" s="4">
        <v>18</v>
      </c>
      <c r="D18" s="4">
        <v>18</v>
      </c>
      <c r="E18" s="4">
        <v>1.9</v>
      </c>
      <c r="F18" s="4">
        <v>0.2</v>
      </c>
      <c r="G18" s="1">
        <f t="shared" si="2"/>
        <v>10.555555555555555</v>
      </c>
      <c r="H18" s="2">
        <f t="shared" si="0"/>
        <v>10.555555555555555</v>
      </c>
      <c r="I18" s="31" t="s">
        <v>100</v>
      </c>
    </row>
    <row r="19" spans="1:9" ht="24" hidden="1">
      <c r="A19" s="37" t="s">
        <v>84</v>
      </c>
      <c r="B19" s="10" t="s">
        <v>85</v>
      </c>
      <c r="C19" s="4"/>
      <c r="D19" s="4"/>
      <c r="E19" s="4"/>
      <c r="F19" s="4"/>
      <c r="G19" s="1" t="e">
        <f t="shared" si="2"/>
        <v>#DIV/0!</v>
      </c>
      <c r="H19" s="2" t="e">
        <f t="shared" si="0"/>
        <v>#DIV/0!</v>
      </c>
      <c r="I19" s="31" t="e">
        <f t="shared" si="1"/>
        <v>#DIV/0!</v>
      </c>
    </row>
    <row r="20" spans="1:9" ht="12.75" customHeight="1" hidden="1">
      <c r="A20" s="37" t="s">
        <v>71</v>
      </c>
      <c r="B20" s="10" t="s">
        <v>72</v>
      </c>
      <c r="C20" s="4"/>
      <c r="D20" s="4"/>
      <c r="E20" s="4"/>
      <c r="F20" s="4"/>
      <c r="G20" s="1" t="e">
        <f t="shared" si="2"/>
        <v>#DIV/0!</v>
      </c>
      <c r="H20" s="2" t="e">
        <f t="shared" si="0"/>
        <v>#DIV/0!</v>
      </c>
      <c r="I20" s="31" t="e">
        <f t="shared" si="1"/>
        <v>#DIV/0!</v>
      </c>
    </row>
    <row r="21" spans="1:9" ht="18.75" customHeight="1">
      <c r="A21" s="38" t="s">
        <v>11</v>
      </c>
      <c r="B21" s="13" t="s">
        <v>36</v>
      </c>
      <c r="C21" s="3">
        <f>C22+C26+C23+C25+C27</f>
        <v>1812.8</v>
      </c>
      <c r="D21" s="3">
        <f>D22+D26+D23+D24+D25</f>
        <v>1814.4</v>
      </c>
      <c r="E21" s="3">
        <f>E22+E26+E23+E24+E25</f>
        <v>381.5</v>
      </c>
      <c r="F21" s="3">
        <f>F22+F26+F27+F29</f>
        <v>295</v>
      </c>
      <c r="G21" s="1">
        <f t="shared" si="2"/>
        <v>21.044792586054722</v>
      </c>
      <c r="H21" s="2">
        <f t="shared" si="0"/>
        <v>21.026234567901234</v>
      </c>
      <c r="I21" s="31">
        <f t="shared" si="1"/>
        <v>129.32203389830508</v>
      </c>
    </row>
    <row r="22" spans="1:9" ht="24">
      <c r="A22" s="37" t="s">
        <v>50</v>
      </c>
      <c r="B22" s="10" t="s">
        <v>37</v>
      </c>
      <c r="C22" s="4">
        <v>1426.7</v>
      </c>
      <c r="D22" s="4">
        <v>1426.7</v>
      </c>
      <c r="E22" s="4">
        <v>371</v>
      </c>
      <c r="F22" s="4">
        <v>284.3</v>
      </c>
      <c r="G22" s="1">
        <f t="shared" si="2"/>
        <v>26.0040653255765</v>
      </c>
      <c r="H22" s="2">
        <f t="shared" si="0"/>
        <v>26.0040653255765</v>
      </c>
      <c r="I22" s="31">
        <f t="shared" si="1"/>
        <v>130.49595497713682</v>
      </c>
    </row>
    <row r="23" spans="1:9" ht="24" customHeight="1">
      <c r="A23" s="37" t="s">
        <v>73</v>
      </c>
      <c r="B23" s="10" t="s">
        <v>74</v>
      </c>
      <c r="C23" s="4">
        <v>87.3</v>
      </c>
      <c r="D23" s="4">
        <v>87.3</v>
      </c>
      <c r="E23" s="4"/>
      <c r="F23" s="4"/>
      <c r="G23" s="1">
        <f t="shared" si="2"/>
        <v>0</v>
      </c>
      <c r="H23" s="2">
        <f t="shared" si="0"/>
        <v>0</v>
      </c>
      <c r="I23" s="31"/>
    </row>
    <row r="24" spans="1:9" ht="33" customHeight="1" hidden="1">
      <c r="A24" s="40" t="s">
        <v>79</v>
      </c>
      <c r="B24" s="10" t="s">
        <v>80</v>
      </c>
      <c r="C24" s="4"/>
      <c r="D24" s="4"/>
      <c r="E24" s="4"/>
      <c r="F24" s="4"/>
      <c r="G24" s="1" t="e">
        <f t="shared" si="2"/>
        <v>#DIV/0!</v>
      </c>
      <c r="H24" s="2" t="e">
        <f t="shared" si="0"/>
        <v>#DIV/0!</v>
      </c>
      <c r="I24" s="31"/>
    </row>
    <row r="25" spans="1:9" ht="25.5" customHeight="1">
      <c r="A25" s="37" t="s">
        <v>81</v>
      </c>
      <c r="B25" s="10" t="s">
        <v>82</v>
      </c>
      <c r="C25" s="4">
        <v>256.5</v>
      </c>
      <c r="D25" s="4">
        <v>256.5</v>
      </c>
      <c r="E25" s="4"/>
      <c r="F25" s="4"/>
      <c r="G25" s="1">
        <f t="shared" si="2"/>
        <v>0</v>
      </c>
      <c r="H25" s="2">
        <f t="shared" si="0"/>
        <v>0</v>
      </c>
      <c r="I25" s="31"/>
    </row>
    <row r="26" spans="1:9" ht="24" customHeight="1">
      <c r="A26" s="37" t="s">
        <v>77</v>
      </c>
      <c r="B26" s="10" t="s">
        <v>67</v>
      </c>
      <c r="C26" s="4">
        <v>42.2</v>
      </c>
      <c r="D26" s="4">
        <v>43.9</v>
      </c>
      <c r="E26" s="4">
        <v>10.5</v>
      </c>
      <c r="F26" s="4">
        <v>10.7</v>
      </c>
      <c r="G26" s="1">
        <f t="shared" si="2"/>
        <v>24.881516587677723</v>
      </c>
      <c r="H26" s="2">
        <f t="shared" si="0"/>
        <v>23.917995444191344</v>
      </c>
      <c r="I26" s="31">
        <f t="shared" si="1"/>
        <v>98.13084112149534</v>
      </c>
    </row>
    <row r="27" spans="1:9" ht="15.75" customHeight="1">
      <c r="A27" s="37" t="s">
        <v>96</v>
      </c>
      <c r="B27" s="10" t="s">
        <v>97</v>
      </c>
      <c r="C27" s="4">
        <v>0.1</v>
      </c>
      <c r="D27" s="4">
        <v>0.1</v>
      </c>
      <c r="E27" s="4"/>
      <c r="F27" s="4"/>
      <c r="G27" s="1">
        <f t="shared" si="2"/>
        <v>0</v>
      </c>
      <c r="H27" s="2">
        <f t="shared" si="0"/>
        <v>0</v>
      </c>
      <c r="I27" s="31"/>
    </row>
    <row r="28" spans="1:9" ht="3.75" customHeight="1" hidden="1">
      <c r="A28" s="37" t="s">
        <v>26</v>
      </c>
      <c r="B28" s="10"/>
      <c r="C28" s="4"/>
      <c r="D28" s="4"/>
      <c r="E28" s="4"/>
      <c r="F28" s="4"/>
      <c r="G28" s="1" t="e">
        <f t="shared" si="2"/>
        <v>#DIV/0!</v>
      </c>
      <c r="H28" s="2" t="e">
        <f t="shared" si="0"/>
        <v>#DIV/0!</v>
      </c>
      <c r="I28" s="31" t="e">
        <f t="shared" si="1"/>
        <v>#DIV/0!</v>
      </c>
    </row>
    <row r="29" spans="1:9" ht="34.5" customHeight="1" hidden="1">
      <c r="A29" s="37" t="s">
        <v>75</v>
      </c>
      <c r="B29" s="10" t="s">
        <v>76</v>
      </c>
      <c r="C29" s="4"/>
      <c r="D29" s="4"/>
      <c r="E29" s="4"/>
      <c r="F29" s="4"/>
      <c r="G29" s="1" t="e">
        <f t="shared" si="2"/>
        <v>#DIV/0!</v>
      </c>
      <c r="H29" s="2" t="e">
        <f t="shared" si="0"/>
        <v>#DIV/0!</v>
      </c>
      <c r="I29" s="31" t="e">
        <f t="shared" si="1"/>
        <v>#DIV/0!</v>
      </c>
    </row>
    <row r="30" spans="1:9" ht="24.75" customHeight="1">
      <c r="A30" s="38" t="s">
        <v>12</v>
      </c>
      <c r="B30" s="13" t="s">
        <v>38</v>
      </c>
      <c r="C30" s="3">
        <v>279.7</v>
      </c>
      <c r="D30" s="3">
        <v>279.7</v>
      </c>
      <c r="E30" s="3">
        <v>2.7</v>
      </c>
      <c r="F30" s="3"/>
      <c r="G30" s="1">
        <f t="shared" si="2"/>
        <v>0.9653199856989634</v>
      </c>
      <c r="H30" s="2">
        <f t="shared" si="0"/>
        <v>0.9653199856989634</v>
      </c>
      <c r="I30" s="31"/>
    </row>
    <row r="31" spans="1:9" ht="17.25" customHeight="1">
      <c r="A31" s="41" t="s">
        <v>13</v>
      </c>
      <c r="B31" s="15"/>
      <c r="C31" s="5">
        <f>C4+C21+C30</f>
        <v>2419.3999999999996</v>
      </c>
      <c r="D31" s="5">
        <f>D4+D21+D30</f>
        <v>2421</v>
      </c>
      <c r="E31" s="5">
        <f>E4+E21+E30</f>
        <v>472.5</v>
      </c>
      <c r="F31" s="5">
        <f>F4+F21+F30</f>
        <v>348.8</v>
      </c>
      <c r="G31" s="1">
        <f t="shared" si="2"/>
        <v>19.529635446804996</v>
      </c>
      <c r="H31" s="2">
        <f t="shared" si="0"/>
        <v>19.516728624535315</v>
      </c>
      <c r="I31" s="31">
        <f t="shared" si="1"/>
        <v>135.4644495412844</v>
      </c>
    </row>
    <row r="32" spans="1:9" ht="12.75" customHeight="1">
      <c r="A32" s="42" t="s">
        <v>14</v>
      </c>
      <c r="B32" s="14"/>
      <c r="C32" s="6"/>
      <c r="D32" s="6"/>
      <c r="E32" s="6"/>
      <c r="F32" s="6"/>
      <c r="G32" s="1"/>
      <c r="H32" s="2"/>
      <c r="I32" s="31"/>
    </row>
    <row r="33" spans="1:9" ht="12.75">
      <c r="A33" s="38" t="s">
        <v>15</v>
      </c>
      <c r="B33" s="16" t="s">
        <v>39</v>
      </c>
      <c r="C33" s="3">
        <v>875.4</v>
      </c>
      <c r="D33" s="3">
        <v>875.4</v>
      </c>
      <c r="E33" s="3">
        <v>122.9</v>
      </c>
      <c r="F33" s="3">
        <v>122.8</v>
      </c>
      <c r="G33" s="1">
        <f t="shared" si="2"/>
        <v>14.039296321681519</v>
      </c>
      <c r="H33" s="2">
        <f t="shared" si="0"/>
        <v>14.039296321681519</v>
      </c>
      <c r="I33" s="31">
        <f t="shared" si="1"/>
        <v>100.08143322475571</v>
      </c>
    </row>
    <row r="34" spans="1:9" ht="12.75">
      <c r="A34" s="37" t="s">
        <v>16</v>
      </c>
      <c r="B34" s="10">
        <v>211.213</v>
      </c>
      <c r="C34" s="4">
        <v>850</v>
      </c>
      <c r="D34" s="4">
        <v>850</v>
      </c>
      <c r="E34" s="4">
        <v>113.9</v>
      </c>
      <c r="F34" s="4">
        <v>108.6</v>
      </c>
      <c r="G34" s="1">
        <f t="shared" si="2"/>
        <v>13.4</v>
      </c>
      <c r="H34" s="2">
        <f t="shared" si="0"/>
        <v>13.4</v>
      </c>
      <c r="I34" s="31">
        <f t="shared" si="1"/>
        <v>104.8802946593002</v>
      </c>
    </row>
    <row r="35" spans="1:9" ht="12.75">
      <c r="A35" s="37" t="s">
        <v>23</v>
      </c>
      <c r="B35" s="10">
        <v>223</v>
      </c>
      <c r="C35" s="4">
        <v>12</v>
      </c>
      <c r="D35" s="4">
        <v>12</v>
      </c>
      <c r="E35" s="4">
        <v>3.6</v>
      </c>
      <c r="F35" s="4">
        <v>2.4</v>
      </c>
      <c r="G35" s="1">
        <f t="shared" si="2"/>
        <v>30</v>
      </c>
      <c r="H35" s="2">
        <f t="shared" si="0"/>
        <v>30</v>
      </c>
      <c r="I35" s="31">
        <f t="shared" si="1"/>
        <v>150</v>
      </c>
    </row>
    <row r="36" spans="1:9" ht="12.75">
      <c r="A36" s="37" t="s">
        <v>17</v>
      </c>
      <c r="B36" s="10"/>
      <c r="C36" s="4">
        <f>C33-C34-C35</f>
        <v>13.399999999999977</v>
      </c>
      <c r="D36" s="4">
        <f>D33-D34-D35</f>
        <v>13.399999999999977</v>
      </c>
      <c r="E36" s="4">
        <f>E33-E34-E35</f>
        <v>5.4</v>
      </c>
      <c r="F36" s="4">
        <f>F33-F34-F35</f>
        <v>11.800000000000002</v>
      </c>
      <c r="G36" s="1">
        <f t="shared" si="2"/>
        <v>40.298507462686636</v>
      </c>
      <c r="H36" s="2">
        <f t="shared" si="0"/>
        <v>40.298507462686636</v>
      </c>
      <c r="I36" s="31">
        <f t="shared" si="1"/>
        <v>45.762711864406775</v>
      </c>
    </row>
    <row r="37" spans="1:9" ht="12.75">
      <c r="A37" s="45" t="s">
        <v>90</v>
      </c>
      <c r="B37" s="17" t="s">
        <v>89</v>
      </c>
      <c r="C37" s="4"/>
      <c r="D37" s="4"/>
      <c r="E37" s="4"/>
      <c r="F37" s="4"/>
      <c r="G37" s="1"/>
      <c r="H37" s="2"/>
      <c r="I37" s="31"/>
    </row>
    <row r="38" spans="1:9" ht="12.75">
      <c r="A38" s="39" t="s">
        <v>24</v>
      </c>
      <c r="B38" s="17" t="s">
        <v>54</v>
      </c>
      <c r="C38" s="1">
        <v>42.2</v>
      </c>
      <c r="D38" s="1">
        <v>43.8</v>
      </c>
      <c r="E38" s="1">
        <v>5.4</v>
      </c>
      <c r="F38" s="1">
        <v>6.4</v>
      </c>
      <c r="G38" s="1">
        <f t="shared" si="2"/>
        <v>12.796208530805686</v>
      </c>
      <c r="H38" s="2">
        <f t="shared" si="0"/>
        <v>12.328767123287673</v>
      </c>
      <c r="I38" s="31">
        <f t="shared" si="1"/>
        <v>84.375</v>
      </c>
    </row>
    <row r="39" spans="1:9" ht="16.5">
      <c r="A39" s="38" t="s">
        <v>40</v>
      </c>
      <c r="B39" s="16" t="s">
        <v>41</v>
      </c>
      <c r="C39" s="3">
        <v>0.7</v>
      </c>
      <c r="D39" s="3">
        <v>0.7</v>
      </c>
      <c r="E39" s="3"/>
      <c r="F39" s="3"/>
      <c r="G39" s="1">
        <f t="shared" si="2"/>
        <v>0</v>
      </c>
      <c r="H39" s="2">
        <f t="shared" si="0"/>
        <v>0</v>
      </c>
      <c r="I39" s="31"/>
    </row>
    <row r="40" spans="1:9" ht="12.75" hidden="1">
      <c r="A40" s="38" t="s">
        <v>58</v>
      </c>
      <c r="B40" s="16" t="s">
        <v>55</v>
      </c>
      <c r="C40" s="3"/>
      <c r="D40" s="3"/>
      <c r="E40" s="3"/>
      <c r="F40" s="3"/>
      <c r="G40" s="1" t="e">
        <f t="shared" si="2"/>
        <v>#DIV/0!</v>
      </c>
      <c r="H40" s="2" t="e">
        <f t="shared" si="0"/>
        <v>#DIV/0!</v>
      </c>
      <c r="I40" s="31" t="e">
        <f t="shared" si="1"/>
        <v>#DIV/0!</v>
      </c>
    </row>
    <row r="41" spans="1:9" ht="12.75">
      <c r="A41" s="38" t="s">
        <v>57</v>
      </c>
      <c r="B41" s="16" t="s">
        <v>56</v>
      </c>
      <c r="C41" s="3">
        <v>628.6</v>
      </c>
      <c r="D41" s="3">
        <v>628.6</v>
      </c>
      <c r="E41" s="3">
        <v>6.2</v>
      </c>
      <c r="F41" s="3">
        <v>5.6</v>
      </c>
      <c r="G41" s="1">
        <f t="shared" si="2"/>
        <v>0.9863188036907413</v>
      </c>
      <c r="H41" s="2">
        <f t="shared" si="0"/>
        <v>0.9863188036907413</v>
      </c>
      <c r="I41" s="31">
        <f t="shared" si="1"/>
        <v>110.71428571428572</v>
      </c>
    </row>
    <row r="42" spans="1:9" ht="12.75">
      <c r="A42" s="39" t="s">
        <v>45</v>
      </c>
      <c r="B42" s="17" t="s">
        <v>59</v>
      </c>
      <c r="C42" s="1">
        <v>5.2</v>
      </c>
      <c r="D42" s="1">
        <v>5.2</v>
      </c>
      <c r="E42" s="4"/>
      <c r="F42" s="4"/>
      <c r="G42" s="1">
        <f t="shared" si="2"/>
        <v>0</v>
      </c>
      <c r="H42" s="2">
        <f t="shared" si="0"/>
        <v>0</v>
      </c>
      <c r="I42" s="31"/>
    </row>
    <row r="43" spans="1:9" ht="12.75">
      <c r="A43" s="38" t="s">
        <v>21</v>
      </c>
      <c r="B43" s="16" t="s">
        <v>42</v>
      </c>
      <c r="C43" s="3">
        <v>549.6</v>
      </c>
      <c r="D43" s="3">
        <v>549.6</v>
      </c>
      <c r="E43" s="3">
        <v>113</v>
      </c>
      <c r="F43" s="3">
        <v>77.5</v>
      </c>
      <c r="G43" s="1">
        <f t="shared" si="2"/>
        <v>20.56040756914119</v>
      </c>
      <c r="H43" s="2">
        <f t="shared" si="0"/>
        <v>20.56040756914119</v>
      </c>
      <c r="I43" s="31">
        <f t="shared" si="1"/>
        <v>145.80645161290323</v>
      </c>
    </row>
    <row r="44" spans="1:9" ht="12.75">
      <c r="A44" s="37" t="s">
        <v>16</v>
      </c>
      <c r="B44" s="10">
        <v>211.213</v>
      </c>
      <c r="C44" s="4">
        <v>447.3</v>
      </c>
      <c r="D44" s="4">
        <v>447.3</v>
      </c>
      <c r="E44" s="4">
        <v>108.6</v>
      </c>
      <c r="F44" s="4">
        <v>65.5</v>
      </c>
      <c r="G44" s="1">
        <f t="shared" si="2"/>
        <v>24.279007377598923</v>
      </c>
      <c r="H44" s="2">
        <f t="shared" si="0"/>
        <v>24.279007377598923</v>
      </c>
      <c r="I44" s="31">
        <f t="shared" si="1"/>
        <v>165.80152671755724</v>
      </c>
    </row>
    <row r="45" spans="1:9" ht="11.25" customHeight="1">
      <c r="A45" s="37" t="s">
        <v>23</v>
      </c>
      <c r="B45" s="10">
        <v>223</v>
      </c>
      <c r="C45" s="4">
        <v>11.9</v>
      </c>
      <c r="D45" s="4">
        <v>11.9</v>
      </c>
      <c r="E45" s="4">
        <v>2.9</v>
      </c>
      <c r="F45" s="4"/>
      <c r="G45" s="1">
        <f t="shared" si="2"/>
        <v>24.369747899159663</v>
      </c>
      <c r="H45" s="2">
        <f t="shared" si="0"/>
        <v>24.369747899159663</v>
      </c>
      <c r="I45" s="31"/>
    </row>
    <row r="46" spans="1:9" ht="12.75">
      <c r="A46" s="37" t="s">
        <v>46</v>
      </c>
      <c r="B46" s="10"/>
      <c r="C46" s="4">
        <f>C43-C44-C45</f>
        <v>90.4</v>
      </c>
      <c r="D46" s="4">
        <f>D43-D44-D45</f>
        <v>90.4</v>
      </c>
      <c r="E46" s="4">
        <f>E43-E44-E45</f>
        <v>1.5000000000000058</v>
      </c>
      <c r="F46" s="4">
        <f>F43-F44-F45</f>
        <v>12</v>
      </c>
      <c r="G46" s="1">
        <f t="shared" si="2"/>
        <v>1.6592920353982366</v>
      </c>
      <c r="H46" s="2">
        <f t="shared" si="0"/>
        <v>1.6592920353982366</v>
      </c>
      <c r="I46" s="31">
        <f t="shared" si="1"/>
        <v>12.500000000000048</v>
      </c>
    </row>
    <row r="47" spans="1:9" ht="12.75">
      <c r="A47" s="39" t="s">
        <v>61</v>
      </c>
      <c r="B47" s="30" t="s">
        <v>60</v>
      </c>
      <c r="C47" s="20">
        <v>4</v>
      </c>
      <c r="D47" s="20">
        <v>4</v>
      </c>
      <c r="E47" s="20"/>
      <c r="F47" s="20"/>
      <c r="G47" s="1">
        <f t="shared" si="2"/>
        <v>0</v>
      </c>
      <c r="H47" s="2">
        <f t="shared" si="0"/>
        <v>0</v>
      </c>
      <c r="I47" s="31"/>
    </row>
    <row r="48" spans="1:9" ht="12.75">
      <c r="A48" s="39" t="s">
        <v>62</v>
      </c>
      <c r="B48" s="17" t="s">
        <v>63</v>
      </c>
      <c r="C48" s="1">
        <v>2</v>
      </c>
      <c r="D48" s="1">
        <v>2</v>
      </c>
      <c r="E48" s="20"/>
      <c r="F48" s="20"/>
      <c r="G48" s="1">
        <f t="shared" si="2"/>
        <v>0</v>
      </c>
      <c r="H48" s="2">
        <f t="shared" si="0"/>
        <v>0</v>
      </c>
      <c r="I48" s="31"/>
    </row>
    <row r="49" spans="1:9" ht="12.75">
      <c r="A49" s="39" t="s">
        <v>43</v>
      </c>
      <c r="B49" s="13">
        <v>1003</v>
      </c>
      <c r="C49" s="3">
        <f>C50+C51</f>
        <v>311.7</v>
      </c>
      <c r="D49" s="3">
        <f>D50+D51</f>
        <v>311.7</v>
      </c>
      <c r="E49" s="3">
        <f>E50+E51</f>
        <v>0</v>
      </c>
      <c r="F49" s="3">
        <f>F50+F51</f>
        <v>0</v>
      </c>
      <c r="G49" s="1">
        <f t="shared" si="2"/>
        <v>0</v>
      </c>
      <c r="H49" s="2">
        <f t="shared" si="0"/>
        <v>0</v>
      </c>
      <c r="I49" s="31"/>
    </row>
    <row r="50" spans="1:9" ht="12" customHeight="1">
      <c r="A50" s="39" t="s">
        <v>86</v>
      </c>
      <c r="B50" s="18" t="s">
        <v>83</v>
      </c>
      <c r="C50" s="32">
        <v>197.2</v>
      </c>
      <c r="D50" s="32">
        <v>197.2</v>
      </c>
      <c r="E50" s="20"/>
      <c r="F50" s="20"/>
      <c r="G50" s="1">
        <f t="shared" si="2"/>
        <v>0</v>
      </c>
      <c r="H50" s="2">
        <f t="shared" si="0"/>
        <v>0</v>
      </c>
      <c r="I50" s="31"/>
    </row>
    <row r="51" spans="1:9" ht="11.25" customHeight="1">
      <c r="A51" s="37" t="s">
        <v>48</v>
      </c>
      <c r="B51" s="18" t="s">
        <v>64</v>
      </c>
      <c r="C51" s="23">
        <v>114.5</v>
      </c>
      <c r="D51" s="23">
        <v>114.5</v>
      </c>
      <c r="E51" s="3"/>
      <c r="F51" s="3"/>
      <c r="G51" s="1">
        <f t="shared" si="2"/>
        <v>0</v>
      </c>
      <c r="H51" s="2">
        <f t="shared" si="0"/>
        <v>0</v>
      </c>
      <c r="I51" s="31"/>
    </row>
    <row r="52" spans="1:9" ht="14.25" customHeight="1" hidden="1">
      <c r="A52" s="37" t="s">
        <v>44</v>
      </c>
      <c r="B52" s="18" t="s">
        <v>47</v>
      </c>
      <c r="C52" s="4"/>
      <c r="D52" s="4"/>
      <c r="E52" s="4"/>
      <c r="F52" s="4"/>
      <c r="G52" s="1" t="e">
        <f t="shared" si="2"/>
        <v>#DIV/0!</v>
      </c>
      <c r="H52" s="2" t="e">
        <f t="shared" si="0"/>
        <v>#DIV/0!</v>
      </c>
      <c r="I52" s="31" t="e">
        <f t="shared" si="1"/>
        <v>#DIV/0!</v>
      </c>
    </row>
    <row r="53" spans="1:9" ht="15.75" customHeight="1">
      <c r="A53" s="41" t="s">
        <v>18</v>
      </c>
      <c r="B53" s="15"/>
      <c r="C53" s="7">
        <f>C33+C38+C39+C40+C41+C42+C43+C47+C48+C49</f>
        <v>2419.4</v>
      </c>
      <c r="D53" s="7">
        <f>D33+D38+D39+D40+D41+D42+D43+D47+D48+D49</f>
        <v>2421</v>
      </c>
      <c r="E53" s="7">
        <f>E33+E38+E39+E40+E41+E42+E43+E47+E48+E49</f>
        <v>247.5</v>
      </c>
      <c r="F53" s="7">
        <f>F33+F38+F39+F40+F41+F42+F43+F47+F48+F49+F37</f>
        <v>212.29999999999998</v>
      </c>
      <c r="G53" s="1">
        <f t="shared" si="2"/>
        <v>10.229809043564519</v>
      </c>
      <c r="H53" s="2">
        <f t="shared" si="0"/>
        <v>10.223048327137546</v>
      </c>
      <c r="I53" s="31">
        <f t="shared" si="1"/>
        <v>116.58031088082903</v>
      </c>
    </row>
    <row r="54" spans="1:9" ht="20.25" customHeight="1">
      <c r="A54" s="39" t="s">
        <v>49</v>
      </c>
      <c r="B54" s="19"/>
      <c r="C54" s="7">
        <f>C31-C53</f>
        <v>0</v>
      </c>
      <c r="D54" s="7">
        <f>D31-D53</f>
        <v>0</v>
      </c>
      <c r="E54" s="7">
        <f>E31-E53</f>
        <v>225</v>
      </c>
      <c r="F54" s="7">
        <f>F31-F53</f>
        <v>136.50000000000003</v>
      </c>
      <c r="G54" s="1"/>
      <c r="H54" s="8"/>
      <c r="I54" s="29"/>
    </row>
    <row r="55" spans="1:8" ht="12" customHeight="1">
      <c r="A55" s="43"/>
      <c r="B55" s="24"/>
      <c r="C55" s="25"/>
      <c r="D55" s="25"/>
      <c r="E55" s="25"/>
      <c r="F55" s="25"/>
      <c r="G55" s="26"/>
      <c r="H55" s="27"/>
    </row>
    <row r="56" spans="1:6" ht="12.75">
      <c r="A56" s="44" t="s">
        <v>52</v>
      </c>
      <c r="C56" s="22" t="s">
        <v>53</v>
      </c>
      <c r="D56" s="22"/>
      <c r="E56" s="22"/>
      <c r="F56" s="22"/>
    </row>
    <row r="57" spans="1:6" ht="12.75">
      <c r="A57" s="44" t="s">
        <v>78</v>
      </c>
      <c r="C57" s="52"/>
      <c r="D57" s="52"/>
      <c r="E57" s="52"/>
      <c r="F57" s="22"/>
    </row>
    <row r="58" spans="3:6" ht="12.75">
      <c r="C58" s="52"/>
      <c r="D58" s="52"/>
      <c r="E58" s="52"/>
      <c r="F58" s="22"/>
    </row>
    <row r="59" spans="3:6" ht="12.75">
      <c r="C59" s="22"/>
      <c r="D59" s="22"/>
      <c r="E59" s="22"/>
      <c r="F59" s="22"/>
    </row>
    <row r="60" spans="3:6" ht="12.75">
      <c r="C60" s="22"/>
      <c r="D60" s="22"/>
      <c r="E60" s="22"/>
      <c r="F60" s="22"/>
    </row>
    <row r="61" ht="12.75">
      <c r="A61" s="28"/>
    </row>
  </sheetData>
  <mergeCells count="4">
    <mergeCell ref="A1:I1"/>
    <mergeCell ref="C58:E58"/>
    <mergeCell ref="G2:H2"/>
    <mergeCell ref="C57:E57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2009-10-12T09:04:58Z</cp:lastPrinted>
  <dcterms:created xsi:type="dcterms:W3CDTF">2006-03-13T07:15:44Z</dcterms:created>
  <dcterms:modified xsi:type="dcterms:W3CDTF">2010-05-07T07:40:30Z</dcterms:modified>
  <cp:category/>
  <cp:version/>
  <cp:contentType/>
  <cp:contentStatus/>
</cp:coreProperties>
</file>