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8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<sst xmlns="http://schemas.openxmlformats.org/spreadsheetml/2006/main" count="108" uniqueCount="105">
  <si>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</si>
  <si>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</si>
  <si>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</si>
  <si>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</si>
  <si>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</si>
  <si>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</si>
  <si>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</si>
  <si>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</si>
  <si>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</si>
  <si>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</si>
  <si>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</si>
  <si>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</si>
  <si>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</si>
  <si>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</si>
  <si>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</si>
  <si>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</si>
  <si>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</si>
  <si>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</si>
  <si>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</si>
  <si>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</si>
  <si>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</si>
  <si>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</si>
  <si>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</si>
  <si>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</si>
  <si>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</si>
  <si>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</si>
  <si>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</si>
  <si>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</si>
  <si>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</si>
  <si>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</si>
  <si>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</si>
  <si>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</si>
  <si>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</si>
  <si>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</si>
  <si>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</si>
  <si>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</si>
  <si>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</si>
  <si>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</si>
  <si>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</si>
  <si>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</si>
  <si>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</si>
  <si>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</si>
  <si>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</si>
  <si>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</si>
  <si>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</si>
  <si>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</si>
  <si>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</si>
  <si>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</si>
  <si>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</si>
  <si>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</si>
  <si>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</si>
  <si>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</si>
  <si>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</si>
  <si>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</si>
  <si>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</si>
  <si>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</si>
  <si>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</si>
  <si>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</si>
  <si>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</si>
  <si>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</si>
  <si>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</si>
  <si>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</si>
  <si>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</si>
  <si>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</si>
  <si>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</si>
  <si>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</si>
  <si>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</si>
  <si>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</si>
  <si>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</si>
  <si>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</si>
  <si>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</si>
  <si>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</si>
  <si>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</si>
  <si>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</si>
  <si>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</si>
  <si>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</si>
  <si>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</si>
  <si>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</si>
  <si>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</si>
  <si>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</si>
  <si>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</si>
  <si>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</si>
  <si>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</si>
  <si>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</si>
  <si>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</si>
  <si>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</si>
  <si>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</si>
  <si>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</si>
  <si>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</si>
  <si>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</si>
  <si>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</si>
  <si>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</si>
  <si>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 xml:space="preserve">  - Субс.молодым семьям (Респ.прог."Господдержка")</t>
  </si>
  <si>
    <t xml:space="preserve">Утверж. план на 2011г </t>
  </si>
  <si>
    <t>Уточ.     план на 2011 г</t>
  </si>
  <si>
    <t xml:space="preserve">% исп. 2011 к 2010 г. </t>
  </si>
  <si>
    <t>0804</t>
  </si>
  <si>
    <t>1100</t>
  </si>
  <si>
    <t>0100</t>
  </si>
  <si>
    <t>АНАЛИЗ ИСПОЛНЕНИЯ БЮДЖЕТА  ШЕРАУТСКОГО  ПОСЕЛЕНИЯ НА 01.08.2011г.</t>
  </si>
  <si>
    <t>Исполнено на 01.08.11</t>
  </si>
  <si>
    <t>Исполнено на 01.08.10</t>
  </si>
  <si>
    <t>Жилищно-коммунальное хозяйство</t>
  </si>
  <si>
    <t>0500</t>
  </si>
  <si>
    <t>0600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</si>
</sst>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46" customWidth="1"/>
    <col min="5" max="5" width="8.25390625" style="46" customWidth="1"/>
    <col min="6" max="6" width="7.875" style="46" customWidth="1"/>
    <col min="7" max="7" width="6.625" style="0" customWidth="1"/>
    <col min="8" max="8" width="6.875" style="0" customWidth="1"/>
    <col min="9" max="9" width="7.75390625" style="0" customWidth="1"/>
  </cols>
  <sheetData>
    <row r="1" spans="1:9" ht="16.5" customHeight="1">
      <c r="A1" s="62" t="s">
        <v>99</v>
      </c>
      <c r="B1" s="62"/>
      <c r="C1" s="62"/>
      <c r="D1" s="62"/>
      <c r="E1" s="62"/>
      <c r="F1" s="62"/>
      <c r="G1" s="62"/>
      <c r="H1" s="62"/>
      <c r="I1" s="62"/>
    </row>
    <row r="2" spans="7:8" ht="12" customHeight="1">
      <c r="G2" s="63" t="s">
        <v>24</v>
      </c>
      <c r="H2" s="63"/>
    </row>
    <row r="3" spans="1:9" ht="48">
      <c r="A3" s="30" t="s">
        <v>0</v>
      </c>
      <c r="B3" s="9" t="s">
        <v>25</v>
      </c>
      <c r="C3" s="10" t="s">
        <v>93</v>
      </c>
      <c r="D3" s="47" t="s">
        <v>94</v>
      </c>
      <c r="E3" s="47" t="s">
        <v>100</v>
      </c>
      <c r="F3" s="47" t="s">
        <v>101</v>
      </c>
      <c r="G3" s="10" t="s">
        <v>63</v>
      </c>
      <c r="H3" s="10" t="s">
        <v>46</v>
      </c>
      <c r="I3" s="10" t="s">
        <v>95</v>
      </c>
    </row>
    <row r="4" spans="1:9" ht="16.5" customHeight="1">
      <c r="A4" s="11" t="s">
        <v>1</v>
      </c>
      <c r="B4" s="12"/>
      <c r="C4" s="1">
        <f>C5+C17</f>
        <v>698</v>
      </c>
      <c r="D4" s="48">
        <f>D5+D17</f>
        <v>748</v>
      </c>
      <c r="E4" s="48">
        <f>E5+E17</f>
        <v>555.7</v>
      </c>
      <c r="F4" s="48">
        <f>F5+F17</f>
        <v>371.7</v>
      </c>
      <c r="G4" s="1">
        <f aca="true" t="shared" si="0" ref="G4:G10">E4/C4*100</f>
        <v>79.61318051575932</v>
      </c>
      <c r="H4" s="2">
        <f aca="true" t="shared" si="1" ref="H4:H10">E4/D4*100</f>
        <v>74.29144385026738</v>
      </c>
      <c r="I4" s="27">
        <f>E4/F4*100</f>
        <v>149.5022867904224</v>
      </c>
    </row>
    <row r="5" spans="1:9" ht="12.75">
      <c r="A5" s="31" t="s">
        <v>18</v>
      </c>
      <c r="B5" s="12"/>
      <c r="C5" s="1">
        <f>C6+C8+C10</f>
        <v>665.5</v>
      </c>
      <c r="D5" s="48">
        <f>D6+D8+D10+D15+D16</f>
        <v>715.5</v>
      </c>
      <c r="E5" s="48">
        <f>E6+E8+E10+E15+E16</f>
        <v>540.9000000000001</v>
      </c>
      <c r="F5" s="48">
        <f>F6+F8+F10+F16+F15</f>
        <v>359.2</v>
      </c>
      <c r="G5" s="1">
        <f t="shared" si="0"/>
        <v>81.27723516153269</v>
      </c>
      <c r="H5" s="2">
        <f t="shared" si="1"/>
        <v>75.59748427672957</v>
      </c>
      <c r="I5" s="27">
        <f>E5/F5*100</f>
        <v>150.58463251670383</v>
      </c>
    </row>
    <row r="6" spans="1:9" ht="12.75">
      <c r="A6" s="32" t="s">
        <v>67</v>
      </c>
      <c r="B6" s="13" t="s">
        <v>26</v>
      </c>
      <c r="C6" s="3">
        <f>C7</f>
        <v>220</v>
      </c>
      <c r="D6" s="49">
        <f>D7</f>
        <v>250</v>
      </c>
      <c r="E6" s="49">
        <f>E7</f>
        <v>181.5</v>
      </c>
      <c r="F6" s="49">
        <f>F7</f>
        <v>122.5</v>
      </c>
      <c r="G6" s="1">
        <f t="shared" si="0"/>
        <v>82.5</v>
      </c>
      <c r="H6" s="2">
        <f t="shared" si="1"/>
        <v>72.6</v>
      </c>
      <c r="I6" s="27">
        <f>E6/F6*100</f>
        <v>148.16326530612244</v>
      </c>
    </row>
    <row r="7" spans="1:9" ht="12.75">
      <c r="A7" s="33" t="s">
        <v>2</v>
      </c>
      <c r="B7" s="9" t="s">
        <v>57</v>
      </c>
      <c r="C7" s="4">
        <v>220</v>
      </c>
      <c r="D7" s="50">
        <v>250</v>
      </c>
      <c r="E7" s="50">
        <v>181.5</v>
      </c>
      <c r="F7" s="50">
        <v>122.5</v>
      </c>
      <c r="G7" s="23">
        <f t="shared" si="0"/>
        <v>82.5</v>
      </c>
      <c r="H7" s="45">
        <f t="shared" si="1"/>
        <v>72.6</v>
      </c>
      <c r="I7" s="45">
        <f>E7/F7*100</f>
        <v>148.16326530612244</v>
      </c>
    </row>
    <row r="8" spans="1:9" ht="12.75">
      <c r="A8" s="32" t="s">
        <v>3</v>
      </c>
      <c r="B8" s="13" t="s">
        <v>27</v>
      </c>
      <c r="C8" s="3">
        <f>C9</f>
        <v>100</v>
      </c>
      <c r="D8" s="49">
        <f>D9</f>
        <v>100</v>
      </c>
      <c r="E8" s="49">
        <f>E9</f>
        <v>110.5</v>
      </c>
      <c r="F8" s="49">
        <f>F9</f>
        <v>0.3</v>
      </c>
      <c r="G8" s="1">
        <f t="shared" si="0"/>
        <v>110.5</v>
      </c>
      <c r="H8" s="2">
        <f t="shared" si="1"/>
        <v>110.5</v>
      </c>
      <c r="I8" s="27"/>
    </row>
    <row r="9" spans="1:9" ht="14.25" customHeight="1">
      <c r="A9" s="34" t="s">
        <v>4</v>
      </c>
      <c r="B9" s="10" t="s">
        <v>58</v>
      </c>
      <c r="C9" s="4">
        <v>100</v>
      </c>
      <c r="D9" s="50">
        <v>100</v>
      </c>
      <c r="E9" s="50">
        <v>110.5</v>
      </c>
      <c r="F9" s="50">
        <v>0.3</v>
      </c>
      <c r="G9" s="23">
        <f t="shared" si="0"/>
        <v>110.5</v>
      </c>
      <c r="H9" s="45">
        <f t="shared" si="1"/>
        <v>110.5</v>
      </c>
      <c r="I9" s="45"/>
    </row>
    <row r="10" spans="1:9" ht="15.75" customHeight="1">
      <c r="A10" s="35" t="s">
        <v>5</v>
      </c>
      <c r="B10" s="14" t="s">
        <v>28</v>
      </c>
      <c r="C10" s="3">
        <f>C11+C12</f>
        <v>345.5</v>
      </c>
      <c r="D10" s="49">
        <f>D11+D12</f>
        <v>345.5</v>
      </c>
      <c r="E10" s="49">
        <f>E11+E12</f>
        <v>232.2</v>
      </c>
      <c r="F10" s="49">
        <f>F11+F12</f>
        <v>228.6</v>
      </c>
      <c r="G10" s="1">
        <f t="shared" si="0"/>
        <v>67.20694645441388</v>
      </c>
      <c r="H10" s="2">
        <f t="shared" si="1"/>
        <v>67.20694645441388</v>
      </c>
      <c r="I10" s="27">
        <f aca="true" t="shared" si="2" ref="I10:I15">E10/F10*100</f>
        <v>101.5748031496063</v>
      </c>
    </row>
    <row r="11" spans="1:9" ht="12.75" customHeight="1">
      <c r="A11" s="34" t="s">
        <v>6</v>
      </c>
      <c r="B11" s="10" t="s">
        <v>29</v>
      </c>
      <c r="C11" s="4">
        <v>0</v>
      </c>
      <c r="D11" s="50">
        <v>0</v>
      </c>
      <c r="E11" s="50">
        <v>2.4</v>
      </c>
      <c r="F11" s="50">
        <v>11.4</v>
      </c>
      <c r="G11" s="1"/>
      <c r="H11" s="2"/>
      <c r="I11" s="45">
        <f t="shared" si="2"/>
        <v>21.052631578947366</v>
      </c>
    </row>
    <row r="12" spans="1:9" ht="12.75" customHeight="1">
      <c r="A12" s="35" t="s">
        <v>21</v>
      </c>
      <c r="B12" s="14" t="s">
        <v>30</v>
      </c>
      <c r="C12" s="21">
        <f>C13+C14</f>
        <v>345.5</v>
      </c>
      <c r="D12" s="51">
        <f>D13+D14</f>
        <v>345.5</v>
      </c>
      <c r="E12" s="51">
        <f>E13+E14</f>
        <v>229.79999999999998</v>
      </c>
      <c r="F12" s="51">
        <f>F13+F14</f>
        <v>217.2</v>
      </c>
      <c r="G12" s="1">
        <f>E12/C12*100</f>
        <v>66.5123010130246</v>
      </c>
      <c r="H12" s="2">
        <f>E12/D12*100</f>
        <v>66.5123010130246</v>
      </c>
      <c r="I12" s="27">
        <f t="shared" si="2"/>
        <v>105.8011049723757</v>
      </c>
    </row>
    <row r="13" spans="1:9" ht="16.5" customHeight="1">
      <c r="A13" s="34" t="s">
        <v>7</v>
      </c>
      <c r="B13" s="10" t="s">
        <v>31</v>
      </c>
      <c r="C13" s="4">
        <v>344</v>
      </c>
      <c r="D13" s="50">
        <v>344</v>
      </c>
      <c r="E13" s="50">
        <v>228.2</v>
      </c>
      <c r="F13" s="50">
        <v>215.6</v>
      </c>
      <c r="G13" s="23">
        <f>E13/C13*100</f>
        <v>66.33720930232558</v>
      </c>
      <c r="H13" s="45">
        <f>E13/D13*100</f>
        <v>66.33720930232558</v>
      </c>
      <c r="I13" s="45">
        <f t="shared" si="2"/>
        <v>105.84415584415585</v>
      </c>
    </row>
    <row r="14" spans="1:9" ht="13.5" customHeight="1">
      <c r="A14" s="34" t="s">
        <v>8</v>
      </c>
      <c r="B14" s="10" t="s">
        <v>32</v>
      </c>
      <c r="C14" s="4">
        <v>1.5</v>
      </c>
      <c r="D14" s="50">
        <v>1.5</v>
      </c>
      <c r="E14" s="50">
        <v>1.6</v>
      </c>
      <c r="F14" s="58">
        <v>1.6</v>
      </c>
      <c r="G14" s="23">
        <f>E14/C14*100</f>
        <v>106.66666666666667</v>
      </c>
      <c r="H14" s="45">
        <f>E14/D14*100</f>
        <v>106.66666666666667</v>
      </c>
      <c r="I14" s="45">
        <f t="shared" si="2"/>
        <v>100</v>
      </c>
    </row>
    <row r="15" spans="1:9" ht="12.75" customHeight="1">
      <c r="A15" s="42" t="s">
        <v>86</v>
      </c>
      <c r="B15" s="43" t="s">
        <v>87</v>
      </c>
      <c r="C15" s="21"/>
      <c r="D15" s="51">
        <v>20</v>
      </c>
      <c r="E15" s="51">
        <v>16.7</v>
      </c>
      <c r="F15" s="59">
        <v>7.8</v>
      </c>
      <c r="G15" s="1"/>
      <c r="H15" s="2">
        <f>E15/D15*100</f>
        <v>83.5</v>
      </c>
      <c r="I15" s="27">
        <f t="shared" si="2"/>
        <v>214.1025641025641</v>
      </c>
    </row>
    <row r="16" spans="1:9" ht="17.25" customHeight="1">
      <c r="A16" s="44" t="s">
        <v>88</v>
      </c>
      <c r="B16" s="43" t="s">
        <v>89</v>
      </c>
      <c r="C16" s="21"/>
      <c r="D16" s="51">
        <v>0</v>
      </c>
      <c r="E16" s="51">
        <v>0</v>
      </c>
      <c r="F16" s="59">
        <v>0</v>
      </c>
      <c r="G16" s="1"/>
      <c r="H16" s="2"/>
      <c r="I16" s="27"/>
    </row>
    <row r="17" spans="1:9" ht="12.75">
      <c r="A17" s="36" t="s">
        <v>19</v>
      </c>
      <c r="B17" s="15"/>
      <c r="C17" s="1">
        <f>C18+C22</f>
        <v>32.5</v>
      </c>
      <c r="D17" s="48">
        <f>D18+D22</f>
        <v>32.5</v>
      </c>
      <c r="E17" s="48">
        <f>E18+E22</f>
        <v>14.8</v>
      </c>
      <c r="F17" s="48">
        <f>F18+F22</f>
        <v>12.499999999999998</v>
      </c>
      <c r="G17" s="1">
        <f aca="true" t="shared" si="3" ref="G17:G25">E17/C17*100</f>
        <v>45.53846153846154</v>
      </c>
      <c r="H17" s="2">
        <f aca="true" t="shared" si="4" ref="H17:H25">E17/D17*100</f>
        <v>45.53846153846154</v>
      </c>
      <c r="I17" s="27">
        <f aca="true" t="shared" si="5" ref="I17:I25">E17/F17*100</f>
        <v>118.40000000000002</v>
      </c>
    </row>
    <row r="18" spans="1:9" ht="42">
      <c r="A18" s="35" t="s">
        <v>9</v>
      </c>
      <c r="B18" s="14" t="s">
        <v>33</v>
      </c>
      <c r="C18" s="3">
        <f>C19+C20</f>
        <v>19.5</v>
      </c>
      <c r="D18" s="49">
        <f>D19+D20</f>
        <v>19.5</v>
      </c>
      <c r="E18" s="49">
        <f>E19+E20</f>
        <v>13.3</v>
      </c>
      <c r="F18" s="49">
        <f>F19+F20</f>
        <v>11.899999999999999</v>
      </c>
      <c r="G18" s="1">
        <f t="shared" si="3"/>
        <v>68.2051282051282</v>
      </c>
      <c r="H18" s="2">
        <f t="shared" si="4"/>
        <v>68.2051282051282</v>
      </c>
      <c r="I18" s="27">
        <f t="shared" si="5"/>
        <v>111.76470588235297</v>
      </c>
    </row>
    <row r="19" spans="1:9" ht="45">
      <c r="A19" s="34" t="s">
        <v>60</v>
      </c>
      <c r="B19" s="10" t="s">
        <v>65</v>
      </c>
      <c r="C19" s="4">
        <v>5</v>
      </c>
      <c r="D19" s="50">
        <v>5</v>
      </c>
      <c r="E19" s="50">
        <v>2.9</v>
      </c>
      <c r="F19" s="50">
        <v>3.2</v>
      </c>
      <c r="G19" s="23">
        <f t="shared" si="3"/>
        <v>57.99999999999999</v>
      </c>
      <c r="H19" s="45">
        <f t="shared" si="4"/>
        <v>57.99999999999999</v>
      </c>
      <c r="I19" s="45">
        <f t="shared" si="5"/>
        <v>90.62499999999999</v>
      </c>
    </row>
    <row r="20" spans="1:9" ht="34.5" customHeight="1">
      <c r="A20" s="34" t="s">
        <v>61</v>
      </c>
      <c r="B20" s="10" t="s">
        <v>62</v>
      </c>
      <c r="C20" s="4">
        <v>14.5</v>
      </c>
      <c r="D20" s="50">
        <v>14.5</v>
      </c>
      <c r="E20" s="50">
        <v>10.4</v>
      </c>
      <c r="F20" s="50">
        <v>8.7</v>
      </c>
      <c r="G20" s="23">
        <f t="shared" si="3"/>
        <v>71.72413793103448</v>
      </c>
      <c r="H20" s="45">
        <f t="shared" si="4"/>
        <v>71.72413793103448</v>
      </c>
      <c r="I20" s="45">
        <f t="shared" si="5"/>
        <v>119.54022988505749</v>
      </c>
    </row>
    <row r="21" spans="1:9" ht="12.75" hidden="1">
      <c r="A21" s="34" t="s">
        <v>64</v>
      </c>
      <c r="B21" s="10"/>
      <c r="C21" s="4"/>
      <c r="D21" s="50"/>
      <c r="E21" s="50"/>
      <c r="F21" s="50"/>
      <c r="G21" s="1" t="e">
        <f t="shared" si="3"/>
        <v>#DIV/0!</v>
      </c>
      <c r="H21" s="2" t="e">
        <f t="shared" si="4"/>
        <v>#DIV/0!</v>
      </c>
      <c r="I21" s="27" t="e">
        <f t="shared" si="5"/>
        <v>#DIV/0!</v>
      </c>
    </row>
    <row r="22" spans="1:9" ht="24">
      <c r="A22" s="34" t="s">
        <v>74</v>
      </c>
      <c r="B22" s="10" t="s">
        <v>75</v>
      </c>
      <c r="C22" s="4">
        <v>13</v>
      </c>
      <c r="D22" s="50">
        <v>13</v>
      </c>
      <c r="E22" s="50">
        <v>1.5</v>
      </c>
      <c r="F22" s="50">
        <v>0.6</v>
      </c>
      <c r="G22" s="23">
        <f t="shared" si="3"/>
        <v>11.538461538461538</v>
      </c>
      <c r="H22" s="45">
        <f t="shared" si="4"/>
        <v>11.538461538461538</v>
      </c>
      <c r="I22" s="45">
        <f t="shared" si="5"/>
        <v>250</v>
      </c>
    </row>
    <row r="23" spans="1:9" ht="15" customHeight="1">
      <c r="A23" s="35" t="s">
        <v>10</v>
      </c>
      <c r="B23" s="14" t="s">
        <v>34</v>
      </c>
      <c r="C23" s="3">
        <f>C24+C25+C26+C29+C30+C28+C31</f>
        <v>1935.8000000000002</v>
      </c>
      <c r="D23" s="49">
        <f>D24+D25+D26+D29+D30+D28+D31+D27</f>
        <v>2309.6</v>
      </c>
      <c r="E23" s="49">
        <f>E24+E25+E26+E29+E30+E28+E31+E27</f>
        <v>1100.5</v>
      </c>
      <c r="F23" s="49">
        <f>F24+F25+F26+F29+F30+F31+F27</f>
        <v>1557</v>
      </c>
      <c r="G23" s="1">
        <f t="shared" si="3"/>
        <v>56.849881186072935</v>
      </c>
      <c r="H23" s="2">
        <f t="shared" si="4"/>
        <v>47.648943540006925</v>
      </c>
      <c r="I23" s="27">
        <f t="shared" si="5"/>
        <v>70.68079640333976</v>
      </c>
    </row>
    <row r="24" spans="1:9" ht="23.25" customHeight="1">
      <c r="A24" s="34" t="s">
        <v>45</v>
      </c>
      <c r="B24" s="10" t="s">
        <v>35</v>
      </c>
      <c r="C24" s="4">
        <v>1611.4</v>
      </c>
      <c r="D24" s="50">
        <v>1692.1</v>
      </c>
      <c r="E24" s="50">
        <v>955.7</v>
      </c>
      <c r="F24" s="50">
        <v>908.5</v>
      </c>
      <c r="G24" s="23">
        <f t="shared" si="3"/>
        <v>59.30867568573911</v>
      </c>
      <c r="H24" s="45">
        <f t="shared" si="4"/>
        <v>56.48011346847114</v>
      </c>
      <c r="I24" s="45">
        <f t="shared" si="5"/>
        <v>105.1953769950468</v>
      </c>
    </row>
    <row r="25" spans="1:9" ht="23.25" customHeight="1">
      <c r="A25" s="34" t="s">
        <v>80</v>
      </c>
      <c r="B25" s="10" t="s">
        <v>59</v>
      </c>
      <c r="C25" s="4">
        <v>100.4</v>
      </c>
      <c r="D25" s="50">
        <v>116.5</v>
      </c>
      <c r="E25" s="50">
        <v>114.8</v>
      </c>
      <c r="F25" s="50">
        <v>66.3</v>
      </c>
      <c r="G25" s="23">
        <f t="shared" si="3"/>
        <v>114.3426294820717</v>
      </c>
      <c r="H25" s="45">
        <f t="shared" si="4"/>
        <v>98.54077253218884</v>
      </c>
      <c r="I25" s="45">
        <f t="shared" si="5"/>
        <v>173.15233785822022</v>
      </c>
    </row>
    <row r="26" spans="1:9" ht="25.5" customHeight="1" hidden="1">
      <c r="A26" s="34" t="s">
        <v>68</v>
      </c>
      <c r="B26" s="10" t="s">
        <v>69</v>
      </c>
      <c r="C26" s="4"/>
      <c r="D26" s="50"/>
      <c r="E26" s="50"/>
      <c r="F26" s="50">
        <v>0</v>
      </c>
      <c r="G26" s="1"/>
      <c r="H26" s="2"/>
      <c r="I26" s="27"/>
    </row>
    <row r="27" spans="1:9" ht="27.75" customHeight="1">
      <c r="A27" s="41" t="s">
        <v>70</v>
      </c>
      <c r="B27" s="10" t="s">
        <v>71</v>
      </c>
      <c r="C27" s="4"/>
      <c r="D27" s="50">
        <v>277</v>
      </c>
      <c r="E27" s="50"/>
      <c r="F27" s="50">
        <v>582</v>
      </c>
      <c r="G27" s="1"/>
      <c r="H27" s="45">
        <f>E27/D27*100</f>
        <v>0</v>
      </c>
      <c r="I27" s="45">
        <f>E27/F27*100</f>
        <v>0</v>
      </c>
    </row>
    <row r="28" spans="1:9" ht="30" customHeight="1" hidden="1">
      <c r="A28" s="40" t="s">
        <v>83</v>
      </c>
      <c r="B28" s="10" t="s">
        <v>84</v>
      </c>
      <c r="C28" s="4"/>
      <c r="D28" s="50">
        <v>0</v>
      </c>
      <c r="E28" s="50"/>
      <c r="F28" s="50"/>
      <c r="G28" s="1" t="e">
        <f>E28/C28*100</f>
        <v>#DIV/0!</v>
      </c>
      <c r="H28" s="2" t="e">
        <f>E28/D28*100</f>
        <v>#DIV/0!</v>
      </c>
      <c r="I28" s="45" t="e">
        <f>E28/F28*100</f>
        <v>#DIV/0!</v>
      </c>
    </row>
    <row r="29" spans="1:9" ht="32.25" customHeight="1">
      <c r="A29" s="34" t="s">
        <v>72</v>
      </c>
      <c r="B29" s="10" t="s">
        <v>73</v>
      </c>
      <c r="C29" s="4">
        <v>224</v>
      </c>
      <c r="D29" s="50">
        <v>224</v>
      </c>
      <c r="E29" s="50">
        <v>30</v>
      </c>
      <c r="F29" s="50">
        <v>0</v>
      </c>
      <c r="G29" s="23">
        <f>E29/C29*100</f>
        <v>13.392857142857142</v>
      </c>
      <c r="H29" s="45">
        <f>E29/D29*100</f>
        <v>13.392857142857142</v>
      </c>
      <c r="I29" s="45"/>
    </row>
    <row r="30" spans="1:9" ht="21" customHeight="1">
      <c r="A30" s="38" t="s">
        <v>78</v>
      </c>
      <c r="B30" s="39" t="s">
        <v>79</v>
      </c>
      <c r="C30" s="4"/>
      <c r="D30" s="50"/>
      <c r="E30" s="50"/>
      <c r="F30" s="50">
        <v>0.2</v>
      </c>
      <c r="G30" s="1"/>
      <c r="H30" s="2"/>
      <c r="I30" s="45"/>
    </row>
    <row r="31" spans="1:9" ht="21" customHeight="1">
      <c r="A31" s="38" t="s">
        <v>81</v>
      </c>
      <c r="B31" s="10" t="s">
        <v>82</v>
      </c>
      <c r="C31" s="4"/>
      <c r="D31" s="50"/>
      <c r="E31" s="50">
        <v>0</v>
      </c>
      <c r="F31" s="50"/>
      <c r="G31" s="1"/>
      <c r="H31" s="2"/>
      <c r="I31" s="45"/>
    </row>
    <row r="32" spans="1:9" ht="24.75" customHeight="1">
      <c r="A32" s="35" t="s">
        <v>11</v>
      </c>
      <c r="B32" s="14" t="s">
        <v>36</v>
      </c>
      <c r="C32" s="3"/>
      <c r="D32" s="49"/>
      <c r="E32" s="49"/>
      <c r="F32" s="49">
        <v>166</v>
      </c>
      <c r="G32" s="1"/>
      <c r="H32" s="2"/>
      <c r="I32" s="45">
        <f>E32/F32*100</f>
        <v>0</v>
      </c>
    </row>
    <row r="33" spans="1:9" ht="17.25" customHeight="1">
      <c r="A33" s="37" t="s">
        <v>12</v>
      </c>
      <c r="B33" s="16"/>
      <c r="C33" s="5">
        <f>C4+C23+C32</f>
        <v>2633.8</v>
      </c>
      <c r="D33" s="52">
        <f>D4+D23+D32</f>
        <v>3057.6</v>
      </c>
      <c r="E33" s="52">
        <f>E4+E23+E32</f>
        <v>1656.2</v>
      </c>
      <c r="F33" s="52">
        <f>F4+F23+F32</f>
        <v>2094.7</v>
      </c>
      <c r="G33" s="1">
        <f>E33/C33*100</f>
        <v>62.88252714708785</v>
      </c>
      <c r="H33" s="2">
        <f>E33/D33*100</f>
        <v>54.16666666666667</v>
      </c>
      <c r="I33" s="27">
        <f>E33/F33*100</f>
        <v>79.06621473241992</v>
      </c>
    </row>
    <row r="34" spans="1:9" ht="13.5" customHeight="1">
      <c r="A34" s="20" t="s">
        <v>13</v>
      </c>
      <c r="B34" s="15"/>
      <c r="C34" s="6"/>
      <c r="D34" s="53"/>
      <c r="E34" s="53"/>
      <c r="F34" s="53"/>
      <c r="G34" s="1"/>
      <c r="H34" s="2"/>
      <c r="I34" s="27"/>
    </row>
    <row r="35" spans="1:9" ht="12.75">
      <c r="A35" s="35" t="s">
        <v>14</v>
      </c>
      <c r="B35" s="17" t="s">
        <v>98</v>
      </c>
      <c r="C35" s="3">
        <v>620.8</v>
      </c>
      <c r="D35" s="49">
        <v>714.3</v>
      </c>
      <c r="E35" s="49">
        <v>322.8</v>
      </c>
      <c r="F35" s="49">
        <v>308.5</v>
      </c>
      <c r="G35" s="1">
        <f>E35/C35*100</f>
        <v>51.99742268041238</v>
      </c>
      <c r="H35" s="2">
        <f aca="true" t="shared" si="6" ref="H35:H40">E35/D35*100</f>
        <v>45.19109617807644</v>
      </c>
      <c r="I35" s="27">
        <f aca="true" t="shared" si="7" ref="I35:I45">E35/F35*100</f>
        <v>104.63533225283629</v>
      </c>
    </row>
    <row r="36" spans="1:9" ht="12.75">
      <c r="A36" s="34" t="s">
        <v>15</v>
      </c>
      <c r="B36" s="10">
        <v>211.213</v>
      </c>
      <c r="C36" s="4">
        <v>542.2</v>
      </c>
      <c r="D36" s="50">
        <v>591</v>
      </c>
      <c r="E36" s="50">
        <v>263.9</v>
      </c>
      <c r="F36" s="50">
        <v>253.4</v>
      </c>
      <c r="G36" s="23">
        <f>E36/C36*100</f>
        <v>48.67207672445591</v>
      </c>
      <c r="H36" s="45">
        <f t="shared" si="6"/>
        <v>44.653130287648054</v>
      </c>
      <c r="I36" s="45">
        <f t="shared" si="7"/>
        <v>104.14364640883977</v>
      </c>
    </row>
    <row r="37" spans="1:9" ht="12.75">
      <c r="A37" s="34" t="s">
        <v>22</v>
      </c>
      <c r="B37" s="10">
        <v>223</v>
      </c>
      <c r="C37" s="4">
        <v>21.2</v>
      </c>
      <c r="D37" s="50">
        <v>21.2</v>
      </c>
      <c r="E37" s="50">
        <v>13.2</v>
      </c>
      <c r="F37" s="50">
        <v>19.6</v>
      </c>
      <c r="G37" s="23">
        <f>E37/C37*100</f>
        <v>62.264150943396224</v>
      </c>
      <c r="H37" s="45">
        <f t="shared" si="6"/>
        <v>62.264150943396224</v>
      </c>
      <c r="I37" s="45">
        <f t="shared" si="7"/>
        <v>67.3469387755102</v>
      </c>
    </row>
    <row r="38" spans="1:9" ht="12.75">
      <c r="A38" s="34" t="s">
        <v>16</v>
      </c>
      <c r="B38" s="10"/>
      <c r="C38" s="4">
        <f>C35-C36-C37</f>
        <v>57.399999999999906</v>
      </c>
      <c r="D38" s="50">
        <f>D35-D36-D37</f>
        <v>102.09999999999995</v>
      </c>
      <c r="E38" s="50">
        <f>E35-E36-E37</f>
        <v>45.70000000000003</v>
      </c>
      <c r="F38" s="50">
        <f>F35-F36-F37</f>
        <v>35.49999999999999</v>
      </c>
      <c r="G38" s="23">
        <f>E38/C38*100</f>
        <v>79.61672473867615</v>
      </c>
      <c r="H38" s="45">
        <f t="shared" si="6"/>
        <v>44.760039177277235</v>
      </c>
      <c r="I38" s="45">
        <f t="shared" si="7"/>
        <v>128.7323943661973</v>
      </c>
    </row>
    <row r="39" spans="1:9" ht="12.75">
      <c r="A39" s="36" t="s">
        <v>23</v>
      </c>
      <c r="B39" s="18" t="s">
        <v>49</v>
      </c>
      <c r="C39" s="1">
        <v>100.4</v>
      </c>
      <c r="D39" s="48">
        <v>116.5</v>
      </c>
      <c r="E39" s="48">
        <v>49.4</v>
      </c>
      <c r="F39" s="48">
        <v>55.9</v>
      </c>
      <c r="G39" s="1">
        <f>E39/C39*100</f>
        <v>49.20318725099601</v>
      </c>
      <c r="H39" s="2">
        <f t="shared" si="6"/>
        <v>42.403433476394845</v>
      </c>
      <c r="I39" s="27">
        <f t="shared" si="7"/>
        <v>88.37209302325581</v>
      </c>
    </row>
    <row r="40" spans="1:9" ht="18.75" customHeight="1">
      <c r="A40" s="35" t="s">
        <v>37</v>
      </c>
      <c r="B40" s="17" t="s">
        <v>91</v>
      </c>
      <c r="C40" s="3"/>
      <c r="D40" s="49">
        <v>29.7</v>
      </c>
      <c r="E40" s="49">
        <v>24.3</v>
      </c>
      <c r="F40" s="49">
        <v>30</v>
      </c>
      <c r="G40" s="1"/>
      <c r="H40" s="2">
        <f t="shared" si="6"/>
        <v>81.81818181818183</v>
      </c>
      <c r="I40" s="27">
        <f t="shared" si="7"/>
        <v>81</v>
      </c>
    </row>
    <row r="41" spans="1:9" ht="12.75" customHeight="1">
      <c r="A41" s="35" t="s">
        <v>53</v>
      </c>
      <c r="B41" s="17" t="s">
        <v>50</v>
      </c>
      <c r="C41" s="3"/>
      <c r="D41" s="49"/>
      <c r="E41" s="49">
        <v>0</v>
      </c>
      <c r="F41" s="49">
        <v>77.9</v>
      </c>
      <c r="G41" s="1"/>
      <c r="H41" s="2"/>
      <c r="I41" s="27">
        <f t="shared" si="7"/>
        <v>0</v>
      </c>
    </row>
    <row r="42" spans="1:9" ht="12.75" customHeight="1">
      <c r="A42" s="35" t="s">
        <v>102</v>
      </c>
      <c r="B42" s="17" t="s">
        <v>103</v>
      </c>
      <c r="C42" s="3"/>
      <c r="D42" s="49">
        <f>D44+D45</f>
        <v>721.9</v>
      </c>
      <c r="E42" s="49">
        <f>E44+E45</f>
        <v>247.9</v>
      </c>
      <c r="F42" s="49">
        <f>F44+F45</f>
        <v>181.5</v>
      </c>
      <c r="G42" s="1"/>
      <c r="H42" s="2">
        <f>E42/D42*100</f>
        <v>34.33993627926306</v>
      </c>
      <c r="I42" s="27"/>
    </row>
    <row r="43" spans="1:9" ht="0.75" customHeight="1">
      <c r="A43" s="35"/>
      <c r="B43" s="17"/>
      <c r="C43" s="3"/>
      <c r="D43" s="49"/>
      <c r="E43" s="49"/>
      <c r="F43" s="49"/>
      <c r="G43" s="1"/>
      <c r="H43" s="2"/>
      <c r="I43" s="27"/>
    </row>
    <row r="44" spans="1:9" ht="14.25" customHeight="1">
      <c r="A44" s="35" t="s">
        <v>77</v>
      </c>
      <c r="B44" s="17" t="s">
        <v>76</v>
      </c>
      <c r="C44" s="3"/>
      <c r="D44" s="49"/>
      <c r="E44" s="49"/>
      <c r="F44" s="49">
        <v>47.3</v>
      </c>
      <c r="G44" s="1"/>
      <c r="H44" s="2"/>
      <c r="I44" s="27">
        <f t="shared" si="7"/>
        <v>0</v>
      </c>
    </row>
    <row r="45" spans="1:9" ht="12.75">
      <c r="A45" s="35" t="s">
        <v>52</v>
      </c>
      <c r="B45" s="17" t="s">
        <v>51</v>
      </c>
      <c r="C45" s="3">
        <v>702.3</v>
      </c>
      <c r="D45" s="49">
        <v>721.9</v>
      </c>
      <c r="E45" s="49">
        <v>247.9</v>
      </c>
      <c r="F45" s="49">
        <v>134.2</v>
      </c>
      <c r="G45" s="1">
        <f aca="true" t="shared" si="8" ref="G45:G53">E45/C45*100</f>
        <v>35.29830556742134</v>
      </c>
      <c r="H45" s="2">
        <f>E45/D45*100</f>
        <v>34.33993627926306</v>
      </c>
      <c r="I45" s="27">
        <f t="shared" si="7"/>
        <v>184.7242921013413</v>
      </c>
    </row>
    <row r="46" spans="1:9" ht="12.75" hidden="1">
      <c r="A46" s="36" t="s">
        <v>41</v>
      </c>
      <c r="B46" s="18" t="s">
        <v>54</v>
      </c>
      <c r="C46" s="1"/>
      <c r="D46" s="48"/>
      <c r="E46" s="50"/>
      <c r="F46" s="50"/>
      <c r="G46" s="1" t="e">
        <f t="shared" si="8"/>
        <v>#DIV/0!</v>
      </c>
      <c r="H46" s="2"/>
      <c r="I46" s="27"/>
    </row>
    <row r="47" spans="1:9" ht="12.75">
      <c r="A47" s="36" t="s">
        <v>41</v>
      </c>
      <c r="B47" s="18" t="s">
        <v>104</v>
      </c>
      <c r="C47" s="1"/>
      <c r="D47" s="48">
        <v>14.6</v>
      </c>
      <c r="E47" s="50"/>
      <c r="F47" s="50"/>
      <c r="G47" s="1"/>
      <c r="H47" s="2"/>
      <c r="I47" s="27"/>
    </row>
    <row r="48" spans="1:9" ht="21" customHeight="1">
      <c r="A48" s="35" t="s">
        <v>20</v>
      </c>
      <c r="B48" s="17" t="s">
        <v>38</v>
      </c>
      <c r="C48" s="3">
        <v>1196.8</v>
      </c>
      <c r="D48" s="49">
        <v>1207.7</v>
      </c>
      <c r="E48" s="49">
        <v>547.9</v>
      </c>
      <c r="F48" s="49">
        <v>718</v>
      </c>
      <c r="G48" s="1">
        <f t="shared" si="8"/>
        <v>45.780414438502675</v>
      </c>
      <c r="H48" s="2">
        <f aca="true" t="shared" si="9" ref="H48:H55">E48/D48*100</f>
        <v>45.36722696033783</v>
      </c>
      <c r="I48" s="27">
        <f aca="true" t="shared" si="10" ref="I48:I54">E48/F48*100</f>
        <v>76.30919220055709</v>
      </c>
    </row>
    <row r="49" spans="1:9" ht="12.75">
      <c r="A49" s="34" t="s">
        <v>15</v>
      </c>
      <c r="B49" s="10">
        <v>211.213</v>
      </c>
      <c r="C49" s="4">
        <v>932.1</v>
      </c>
      <c r="D49" s="50">
        <v>983.5</v>
      </c>
      <c r="E49" s="50">
        <v>509.5</v>
      </c>
      <c r="F49" s="50">
        <v>466.3</v>
      </c>
      <c r="G49" s="23">
        <f t="shared" si="8"/>
        <v>54.66151700461324</v>
      </c>
      <c r="H49" s="45">
        <f t="shared" si="9"/>
        <v>51.8047788510422</v>
      </c>
      <c r="I49" s="45">
        <f t="shared" si="10"/>
        <v>109.2644220458932</v>
      </c>
    </row>
    <row r="50" spans="1:9" ht="15.75" customHeight="1">
      <c r="A50" s="34" t="s">
        <v>22</v>
      </c>
      <c r="B50" s="10">
        <v>223</v>
      </c>
      <c r="C50" s="4">
        <v>70</v>
      </c>
      <c r="D50" s="50">
        <v>90</v>
      </c>
      <c r="E50" s="50">
        <v>23.9</v>
      </c>
      <c r="F50" s="50">
        <v>27.4</v>
      </c>
      <c r="G50" s="23">
        <f t="shared" si="8"/>
        <v>34.14285714285714</v>
      </c>
      <c r="H50" s="45">
        <f t="shared" si="9"/>
        <v>26.555555555555554</v>
      </c>
      <c r="I50" s="45">
        <f t="shared" si="10"/>
        <v>87.22627737226277</v>
      </c>
    </row>
    <row r="51" spans="1:9" ht="12.75">
      <c r="A51" s="34" t="s">
        <v>42</v>
      </c>
      <c r="B51" s="10"/>
      <c r="C51" s="4">
        <f>C48-C49-C50</f>
        <v>194.69999999999993</v>
      </c>
      <c r="D51" s="50">
        <f>D48-D49-D50</f>
        <v>134.20000000000005</v>
      </c>
      <c r="E51" s="50">
        <f>E48-E49-E50</f>
        <v>14.499999999999979</v>
      </c>
      <c r="F51" s="50">
        <f>F48-F49-F50</f>
        <v>224.29999999999998</v>
      </c>
      <c r="G51" s="23">
        <f t="shared" si="8"/>
        <v>7.4473549049820145</v>
      </c>
      <c r="H51" s="45">
        <f t="shared" si="9"/>
        <v>10.804769001490293</v>
      </c>
      <c r="I51" s="45">
        <f t="shared" si="10"/>
        <v>6.464556397681667</v>
      </c>
    </row>
    <row r="52" spans="1:9" ht="12.75">
      <c r="A52" s="36" t="s">
        <v>55</v>
      </c>
      <c r="B52" s="26" t="s">
        <v>96</v>
      </c>
      <c r="C52" s="21">
        <v>7.5</v>
      </c>
      <c r="D52" s="51">
        <v>7.5</v>
      </c>
      <c r="E52" s="51">
        <v>5.1</v>
      </c>
      <c r="F52" s="51">
        <v>1.1</v>
      </c>
      <c r="G52" s="1">
        <f t="shared" si="8"/>
        <v>68</v>
      </c>
      <c r="H52" s="2">
        <f t="shared" si="9"/>
        <v>68</v>
      </c>
      <c r="I52" s="27">
        <f t="shared" si="10"/>
        <v>463.63636363636357</v>
      </c>
    </row>
    <row r="53" spans="1:9" ht="12.75">
      <c r="A53" s="36" t="s">
        <v>56</v>
      </c>
      <c r="B53" s="18" t="s">
        <v>97</v>
      </c>
      <c r="C53" s="1">
        <v>6</v>
      </c>
      <c r="D53" s="48">
        <v>6</v>
      </c>
      <c r="E53" s="51">
        <v>1.6</v>
      </c>
      <c r="F53" s="51">
        <v>3.8</v>
      </c>
      <c r="G53" s="1">
        <f t="shared" si="8"/>
        <v>26.666666666666668</v>
      </c>
      <c r="H53" s="2">
        <f t="shared" si="9"/>
        <v>26.666666666666668</v>
      </c>
      <c r="I53" s="27">
        <f t="shared" si="10"/>
        <v>42.10526315789474</v>
      </c>
    </row>
    <row r="54" spans="1:9" ht="16.5" customHeight="1">
      <c r="A54" s="36" t="s">
        <v>39</v>
      </c>
      <c r="B54" s="14">
        <v>1003</v>
      </c>
      <c r="C54" s="3">
        <f>C56+C55</f>
        <v>0</v>
      </c>
      <c r="D54" s="49">
        <f>D56+D55</f>
        <v>319</v>
      </c>
      <c r="E54" s="49">
        <f>E56+E55</f>
        <v>0</v>
      </c>
      <c r="F54" s="49">
        <f>F55+F56</f>
        <v>748</v>
      </c>
      <c r="G54" s="1"/>
      <c r="H54" s="2">
        <f t="shared" si="9"/>
        <v>0</v>
      </c>
      <c r="I54" s="27">
        <f t="shared" si="10"/>
        <v>0</v>
      </c>
    </row>
    <row r="55" spans="1:9" ht="16.5" customHeight="1">
      <c r="A55" s="40" t="s">
        <v>85</v>
      </c>
      <c r="B55" s="19"/>
      <c r="C55" s="28"/>
      <c r="D55" s="60">
        <v>319</v>
      </c>
      <c r="E55" s="54"/>
      <c r="F55" s="54">
        <v>748</v>
      </c>
      <c r="G55" s="1"/>
      <c r="H55" s="45">
        <f t="shared" si="9"/>
        <v>0</v>
      </c>
      <c r="I55" s="27"/>
    </row>
    <row r="56" spans="1:9" ht="21" customHeight="1">
      <c r="A56" s="34" t="s">
        <v>92</v>
      </c>
      <c r="B56" s="19"/>
      <c r="C56" s="23">
        <v>0</v>
      </c>
      <c r="D56" s="54"/>
      <c r="E56" s="49"/>
      <c r="F56" s="49"/>
      <c r="G56" s="1"/>
      <c r="H56" s="2"/>
      <c r="I56" s="27"/>
    </row>
    <row r="57" spans="1:9" ht="9.75" customHeight="1" hidden="1">
      <c r="A57" s="34" t="s">
        <v>40</v>
      </c>
      <c r="B57" s="19" t="s">
        <v>43</v>
      </c>
      <c r="C57" s="4"/>
      <c r="D57" s="50"/>
      <c r="E57" s="50"/>
      <c r="F57" s="50"/>
      <c r="G57" s="1" t="e">
        <f>E57/C57*100</f>
        <v>#DIV/0!</v>
      </c>
      <c r="H57" s="2"/>
      <c r="I57" s="27"/>
    </row>
    <row r="58" spans="1:9" ht="9.75" customHeight="1" hidden="1">
      <c r="A58" s="34" t="s">
        <v>66</v>
      </c>
      <c r="B58" s="19"/>
      <c r="C58" s="4"/>
      <c r="D58" s="50"/>
      <c r="E58" s="50"/>
      <c r="F58" s="51"/>
      <c r="G58" s="1" t="e">
        <f>E58/C58*100</f>
        <v>#DIV/0!</v>
      </c>
      <c r="H58" s="2"/>
      <c r="I58" s="27"/>
    </row>
    <row r="59" spans="1:9" ht="15" customHeight="1">
      <c r="A59" s="34" t="s">
        <v>90</v>
      </c>
      <c r="B59" s="19"/>
      <c r="C59" s="4"/>
      <c r="D59" s="50"/>
      <c r="E59" s="50"/>
      <c r="F59" s="51"/>
      <c r="G59" s="1"/>
      <c r="H59" s="2"/>
      <c r="I59" s="27"/>
    </row>
    <row r="60" spans="1:9" ht="19.5" customHeight="1">
      <c r="A60" s="37" t="s">
        <v>17</v>
      </c>
      <c r="B60" s="16"/>
      <c r="C60" s="29">
        <f>C35+C39+C40+C41+C44+C45+C46+C48+C52+C53+C54</f>
        <v>2633.8</v>
      </c>
      <c r="D60" s="55">
        <f>D35+D39+D40+D41+D46+D48+D52+D53+D54+D59+D42+D47</f>
        <v>3137.2</v>
      </c>
      <c r="E60" s="55">
        <f>E35+E39+E40+E41+E44+E45+E46+E48+E52+E53+E54+E59</f>
        <v>1198.9999999999998</v>
      </c>
      <c r="F60" s="55">
        <f>F35+F39+F40+F41+F44+F45+F46+F48+F52+F53+F54+F59</f>
        <v>2124.7</v>
      </c>
      <c r="G60" s="1">
        <f>E60/C60*100</f>
        <v>45.52357810008352</v>
      </c>
      <c r="H60" s="2">
        <f>E60/D60*100</f>
        <v>38.218793828892004</v>
      </c>
      <c r="I60" s="27">
        <f>E60/F60*100</f>
        <v>56.43149621122981</v>
      </c>
    </row>
    <row r="61" spans="1:9" ht="27" customHeight="1">
      <c r="A61" s="36" t="s">
        <v>44</v>
      </c>
      <c r="B61" s="20"/>
      <c r="C61" s="7">
        <f>C33-C60</f>
        <v>0</v>
      </c>
      <c r="D61" s="56">
        <f>D33-D60</f>
        <v>-79.59999999999991</v>
      </c>
      <c r="E61" s="56">
        <f>E33-E60</f>
        <v>457.2000000000003</v>
      </c>
      <c r="F61" s="56">
        <f>F33-F60</f>
        <v>-30</v>
      </c>
      <c r="G61" s="1"/>
      <c r="H61" s="8"/>
      <c r="I61" s="25"/>
    </row>
    <row r="62" spans="3:6" ht="9" customHeight="1">
      <c r="C62" s="61"/>
      <c r="D62" s="61"/>
      <c r="E62" s="61"/>
      <c r="F62" s="57"/>
    </row>
    <row r="63" spans="1:6" ht="15.75" customHeight="1">
      <c r="A63" t="s">
        <v>47</v>
      </c>
      <c r="C63" s="61" t="s">
        <v>48</v>
      </c>
      <c r="D63" s="61"/>
      <c r="E63" s="61"/>
      <c r="F63" s="57"/>
    </row>
    <row r="64" spans="3:6" ht="4.5" customHeight="1" hidden="1">
      <c r="C64" s="61"/>
      <c r="D64" s="61"/>
      <c r="E64" s="61"/>
      <c r="F64" s="57"/>
    </row>
    <row r="65" spans="3:6" ht="2.25" customHeight="1" hidden="1">
      <c r="C65" s="22"/>
      <c r="D65" s="57"/>
      <c r="E65" s="57"/>
      <c r="F65" s="57"/>
    </row>
    <row r="66" ht="12.75">
      <c r="A66" s="24"/>
    </row>
  </sheetData>
  <mergeCells count="5">
    <mergeCell ref="C64:E64"/>
    <mergeCell ref="A1:I1"/>
    <mergeCell ref="G2:H2"/>
    <mergeCell ref="C62:E62"/>
    <mergeCell ref="C63:E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2011-10-11T06:06:53Z</cp:lastPrinted>
  <dcterms:created xsi:type="dcterms:W3CDTF">2006-03-13T07:15:44Z</dcterms:created>
  <dcterms:modified xsi:type="dcterms:W3CDTF">2011-10-24T10:43:24Z</dcterms:modified>
  <cp:category/>
  <cp:version/>
  <cp:contentType/>
  <cp:contentStatus/>
</cp:coreProperties>
</file>