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июль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<sst xmlns="http://schemas.openxmlformats.org/spreadsheetml/2006/main" count="103" uniqueCount="101">
  <si>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</si>
  <si>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</si>
  <si>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</si>
  <si>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</si>
  <si>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</si>
  <si>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</si>
  <si>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</si>
  <si>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</si>
  <si>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</si>
  <si>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</si>
  <si>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</si>
  <si>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</si>
  <si>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</si>
  <si>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</si>
  <si>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</si>
  <si>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</si>
  <si>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</si>
  <si>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</si>
  <si>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</si>
  <si>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</si>
  <si>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</si>
  <si>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</si>
  <si>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</si>
  <si>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</si>
  <si>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</si>
  <si>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</si>
  <si>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</si>
  <si>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</si>
  <si>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</si>
  <si>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</si>
  <si>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</si>
  <si>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</si>
  <si>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</si>
  <si>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</si>
  <si>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</si>
  <si>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</si>
  <si>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</si>
  <si>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</si>
  <si>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</si>
  <si>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</si>
  <si>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</si>
  <si>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</si>
  <si>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</si>
  <si>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</si>
  <si>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</si>
  <si>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</si>
  <si>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</si>
  <si>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</si>
  <si>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</si>
  <si>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</si>
  <si>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</si>
  <si>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</si>
  <si>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</si>
  <si>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</si>
  <si>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</si>
  <si>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</si>
  <si>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</si>
  <si>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</si>
  <si>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</si>
  <si>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</si>
  <si>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</si>
  <si>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</si>
  <si>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</si>
  <si>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</si>
  <si>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</si>
  <si>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</si>
  <si>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</si>
  <si>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</si>
  <si>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</si>
  <si>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</si>
  <si>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</si>
  <si>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</si>
  <si>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</si>
  <si>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</si>
  <si>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</si>
  <si>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</si>
  <si>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</si>
  <si>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  - Субс.молодым семьям (прог."Жилище")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</si>
  <si>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</si>
  <si>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</si>
  <si>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</si>
  <si>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</si>
  <si>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</si>
  <si>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</si>
  <si>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</si>
  <si>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</si>
  <si>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</si>
  <si>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</si>
  <si>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</si>
  <si>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</si>
  <si>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</si>
  <si>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</si>
  <si>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</si>
  <si>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1100</t>
  </si>
  <si>
    <t>0100</t>
  </si>
  <si>
    <t>АНАЛИЗ ИСПОЛНЕНИЯ БЮДЖЕТА  Н.Ч.СЮРБЕЕВСКОГО  ПОСЕЛЕНИЯ НА 01.08.2011 г.</t>
  </si>
  <si>
    <t>Исполнено на 01.08.11</t>
  </si>
  <si>
    <t>Исполнено на 01.08.10</t>
  </si>
  <si>
    <t>Благоустройство</t>
  </si>
  <si>
    <t>Коммунальное хозяйство</t>
  </si>
  <si>
    <t>0503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</si>
</sst>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0" customWidth="1"/>
    <col min="4" max="4" width="7.375" style="48" customWidth="1"/>
    <col min="5" max="5" width="7.625" style="48" customWidth="1"/>
    <col min="6" max="6" width="8.25390625" style="48" customWidth="1"/>
    <col min="7" max="7" width="6.75390625" style="0" customWidth="1"/>
    <col min="8" max="8" width="8.125" style="0" customWidth="1"/>
    <col min="9" max="9" width="8.75390625" style="0" customWidth="1"/>
  </cols>
  <sheetData>
    <row r="1" spans="1:9" s="48" customFormat="1" ht="16.5" customHeight="1">
      <c r="A1" s="58" t="s">
        <v>95</v>
      </c>
      <c r="B1" s="58"/>
      <c r="C1" s="58"/>
      <c r="D1" s="58"/>
      <c r="E1" s="58"/>
      <c r="F1" s="58"/>
      <c r="G1" s="58"/>
      <c r="H1" s="58"/>
      <c r="I1" s="58"/>
    </row>
    <row r="2" spans="7:8" ht="12.75">
      <c r="G2" s="59" t="s">
        <v>24</v>
      </c>
      <c r="H2" s="59"/>
    </row>
    <row r="3" spans="1:9" ht="48">
      <c r="A3" s="1" t="s">
        <v>0</v>
      </c>
      <c r="B3" s="1" t="s">
        <v>26</v>
      </c>
      <c r="C3" s="2" t="s">
        <v>89</v>
      </c>
      <c r="D3" s="49" t="s">
        <v>90</v>
      </c>
      <c r="E3" s="49" t="s">
        <v>96</v>
      </c>
      <c r="F3" s="49" t="s">
        <v>97</v>
      </c>
      <c r="G3" s="2" t="s">
        <v>61</v>
      </c>
      <c r="H3" s="2" t="s">
        <v>46</v>
      </c>
      <c r="I3" s="2" t="s">
        <v>91</v>
      </c>
    </row>
    <row r="4" spans="1:9" ht="16.5" customHeight="1">
      <c r="A4" s="3" t="s">
        <v>1</v>
      </c>
      <c r="B4" s="4"/>
      <c r="C4" s="29">
        <f>C5+C18</f>
        <v>359</v>
      </c>
      <c r="D4" s="50">
        <f>D5+D18</f>
        <v>422</v>
      </c>
      <c r="E4" s="50">
        <f>E5+E18</f>
        <v>192.7</v>
      </c>
      <c r="F4" s="50">
        <f>F5+F18</f>
        <v>170.9</v>
      </c>
      <c r="G4" s="29">
        <f aca="true" t="shared" si="0" ref="G4:G10">E4/C4*100</f>
        <v>53.67688022284123</v>
      </c>
      <c r="H4" s="30">
        <f aca="true" t="shared" si="1" ref="H4:H10">E4/D4*100</f>
        <v>45.66350710900473</v>
      </c>
      <c r="I4" s="31">
        <f aca="true" t="shared" si="2" ref="I4:I11">E4*100/F4</f>
        <v>112.75599765944996</v>
      </c>
    </row>
    <row r="5" spans="1:9" ht="12.75">
      <c r="A5" s="13" t="s">
        <v>19</v>
      </c>
      <c r="B5" s="4"/>
      <c r="C5" s="29">
        <f>C6+C8+C10+C17</f>
        <v>320</v>
      </c>
      <c r="D5" s="50">
        <f>D6+D8+D10+D17</f>
        <v>383</v>
      </c>
      <c r="E5" s="50">
        <f>E6+E8+E10+E17+E16</f>
        <v>181.6</v>
      </c>
      <c r="F5" s="50">
        <f>F6+F8+F10+F17+F16</f>
        <v>132.3</v>
      </c>
      <c r="G5" s="29">
        <f t="shared" si="0"/>
        <v>56.75</v>
      </c>
      <c r="H5" s="30">
        <f t="shared" si="1"/>
        <v>47.41514360313316</v>
      </c>
      <c r="I5" s="31">
        <f t="shared" si="2"/>
        <v>137.26379440665153</v>
      </c>
    </row>
    <row r="6" spans="1:9" ht="12.75">
      <c r="A6" s="14" t="s">
        <v>2</v>
      </c>
      <c r="B6" s="5" t="s">
        <v>27</v>
      </c>
      <c r="C6" s="32">
        <f>C7</f>
        <v>130</v>
      </c>
      <c r="D6" s="51">
        <f>D7</f>
        <v>154</v>
      </c>
      <c r="E6" s="51">
        <f>E7</f>
        <v>71.5</v>
      </c>
      <c r="F6" s="51">
        <f>F7</f>
        <v>76.7</v>
      </c>
      <c r="G6" s="29">
        <f t="shared" si="0"/>
        <v>55.00000000000001</v>
      </c>
      <c r="H6" s="30">
        <f t="shared" si="1"/>
        <v>46.42857142857143</v>
      </c>
      <c r="I6" s="31">
        <f t="shared" si="2"/>
        <v>93.22033898305084</v>
      </c>
    </row>
    <row r="7" spans="1:9" ht="12.75">
      <c r="A7" s="15" t="s">
        <v>3</v>
      </c>
      <c r="B7" s="1" t="s">
        <v>55</v>
      </c>
      <c r="C7" s="33">
        <v>130</v>
      </c>
      <c r="D7" s="52">
        <v>154</v>
      </c>
      <c r="E7" s="52">
        <v>71.5</v>
      </c>
      <c r="F7" s="52">
        <v>76.7</v>
      </c>
      <c r="G7" s="46">
        <f t="shared" si="0"/>
        <v>55.00000000000001</v>
      </c>
      <c r="H7" s="45">
        <f t="shared" si="1"/>
        <v>46.42857142857143</v>
      </c>
      <c r="I7" s="45">
        <f t="shared" si="2"/>
        <v>93.22033898305084</v>
      </c>
    </row>
    <row r="8" spans="1:9" ht="12.75">
      <c r="A8" s="14" t="s">
        <v>4</v>
      </c>
      <c r="B8" s="5" t="s">
        <v>28</v>
      </c>
      <c r="C8" s="32">
        <f>C9</f>
        <v>10</v>
      </c>
      <c r="D8" s="51">
        <f>D9</f>
        <v>10</v>
      </c>
      <c r="E8" s="51">
        <f>E9</f>
        <v>12.9</v>
      </c>
      <c r="F8" s="51">
        <f>F9</f>
        <v>5.2</v>
      </c>
      <c r="G8" s="29">
        <f t="shared" si="0"/>
        <v>129</v>
      </c>
      <c r="H8" s="30">
        <f t="shared" si="1"/>
        <v>129</v>
      </c>
      <c r="I8" s="31">
        <f t="shared" si="2"/>
        <v>248.07692307692307</v>
      </c>
    </row>
    <row r="9" spans="1:9" ht="17.25" customHeight="1">
      <c r="A9" s="16" t="s">
        <v>5</v>
      </c>
      <c r="B9" s="2" t="s">
        <v>56</v>
      </c>
      <c r="C9" s="33">
        <v>10</v>
      </c>
      <c r="D9" s="52">
        <v>10</v>
      </c>
      <c r="E9" s="52">
        <v>12.9</v>
      </c>
      <c r="F9" s="52">
        <v>5.2</v>
      </c>
      <c r="G9" s="46">
        <f t="shared" si="0"/>
        <v>129</v>
      </c>
      <c r="H9" s="45">
        <f t="shared" si="1"/>
        <v>129</v>
      </c>
      <c r="I9" s="45">
        <f t="shared" si="2"/>
        <v>248.07692307692307</v>
      </c>
    </row>
    <row r="10" spans="1:9" ht="17.25" customHeight="1">
      <c r="A10" s="17" t="s">
        <v>6</v>
      </c>
      <c r="B10" s="6" t="s">
        <v>29</v>
      </c>
      <c r="C10" s="32">
        <f>C11+C12</f>
        <v>180</v>
      </c>
      <c r="D10" s="51">
        <f>D11+D12</f>
        <v>180</v>
      </c>
      <c r="E10" s="51">
        <f>E11+E12</f>
        <v>41.699999999999996</v>
      </c>
      <c r="F10" s="51">
        <f>F11+F12</f>
        <v>33.7</v>
      </c>
      <c r="G10" s="29">
        <f t="shared" si="0"/>
        <v>23.166666666666664</v>
      </c>
      <c r="H10" s="30">
        <f t="shared" si="1"/>
        <v>23.166666666666664</v>
      </c>
      <c r="I10" s="31">
        <f t="shared" si="2"/>
        <v>123.73887240356082</v>
      </c>
    </row>
    <row r="11" spans="1:9" ht="12.75">
      <c r="A11" s="16" t="s">
        <v>7</v>
      </c>
      <c r="B11" s="2" t="s">
        <v>30</v>
      </c>
      <c r="C11" s="33">
        <v>0</v>
      </c>
      <c r="D11" s="52">
        <v>0</v>
      </c>
      <c r="E11" s="52">
        <v>1.9</v>
      </c>
      <c r="F11" s="52">
        <v>13.5</v>
      </c>
      <c r="G11" s="46"/>
      <c r="H11" s="30"/>
      <c r="I11" s="45">
        <f t="shared" si="2"/>
        <v>14.074074074074074</v>
      </c>
    </row>
    <row r="12" spans="1:9" ht="12.75">
      <c r="A12" s="17" t="s">
        <v>22</v>
      </c>
      <c r="B12" s="6" t="s">
        <v>31</v>
      </c>
      <c r="C12" s="34">
        <f>C13+C14</f>
        <v>180</v>
      </c>
      <c r="D12" s="53">
        <f>D13+D14</f>
        <v>180</v>
      </c>
      <c r="E12" s="53">
        <f>E13+E14</f>
        <v>39.8</v>
      </c>
      <c r="F12" s="53">
        <f>F13+F14</f>
        <v>20.2</v>
      </c>
      <c r="G12" s="29">
        <f>E12/C12*100</f>
        <v>22.11111111111111</v>
      </c>
      <c r="H12" s="30">
        <f>E12/D12*100</f>
        <v>22.11111111111111</v>
      </c>
      <c r="I12" s="31">
        <f>E12*100/F12</f>
        <v>197.02970297029702</v>
      </c>
    </row>
    <row r="13" spans="1:9" ht="12.75">
      <c r="A13" s="16" t="s">
        <v>8</v>
      </c>
      <c r="B13" s="2" t="s">
        <v>32</v>
      </c>
      <c r="C13" s="33">
        <v>171</v>
      </c>
      <c r="D13" s="52">
        <v>171</v>
      </c>
      <c r="E13" s="52">
        <v>30</v>
      </c>
      <c r="F13" s="52">
        <v>13.6</v>
      </c>
      <c r="G13" s="46">
        <f>E13/C13*100</f>
        <v>17.543859649122805</v>
      </c>
      <c r="H13" s="45">
        <f>E13/D13*100</f>
        <v>17.543859649122805</v>
      </c>
      <c r="I13" s="45">
        <f>E13*100/F13</f>
        <v>220.58823529411765</v>
      </c>
    </row>
    <row r="14" spans="1:9" ht="12" customHeight="1">
      <c r="A14" s="16" t="s">
        <v>9</v>
      </c>
      <c r="B14" s="2" t="s">
        <v>33</v>
      </c>
      <c r="C14" s="33">
        <v>9</v>
      </c>
      <c r="D14" s="52">
        <v>9</v>
      </c>
      <c r="E14" s="52">
        <v>9.8</v>
      </c>
      <c r="F14" s="52">
        <v>6.6</v>
      </c>
      <c r="G14" s="46">
        <f>E14/C14*100</f>
        <v>108.8888888888889</v>
      </c>
      <c r="H14" s="45">
        <f>E14/D14*100</f>
        <v>108.8888888888889</v>
      </c>
      <c r="I14" s="45">
        <f>E14*100/F14</f>
        <v>148.4848484848485</v>
      </c>
    </row>
    <row r="15" spans="1:9" ht="1.5" customHeight="1">
      <c r="A15" s="16"/>
      <c r="B15" s="2"/>
      <c r="C15" s="33"/>
      <c r="D15" s="52"/>
      <c r="E15" s="52"/>
      <c r="F15" s="52"/>
      <c r="G15" s="46"/>
      <c r="H15" s="45"/>
      <c r="I15" s="45"/>
    </row>
    <row r="16" spans="1:9" ht="18" customHeight="1">
      <c r="A16" s="42" t="s">
        <v>75</v>
      </c>
      <c r="B16" s="2" t="s">
        <v>76</v>
      </c>
      <c r="C16" s="33"/>
      <c r="D16" s="52"/>
      <c r="E16" s="52">
        <v>0</v>
      </c>
      <c r="F16" s="52">
        <v>-0.9</v>
      </c>
      <c r="G16" s="46"/>
      <c r="H16" s="45"/>
      <c r="I16" s="45"/>
    </row>
    <row r="17" spans="1:9" ht="12.75">
      <c r="A17" s="39" t="s">
        <v>63</v>
      </c>
      <c r="B17" s="2" t="s">
        <v>64</v>
      </c>
      <c r="C17" s="33">
        <v>0</v>
      </c>
      <c r="D17" s="52">
        <v>39</v>
      </c>
      <c r="E17" s="52">
        <v>55.5</v>
      </c>
      <c r="F17" s="52">
        <v>17.6</v>
      </c>
      <c r="G17" s="46"/>
      <c r="H17" s="45">
        <f>E17/D17*100</f>
        <v>142.30769230769232</v>
      </c>
      <c r="I17" s="45">
        <f>E17*100/F17</f>
        <v>315.34090909090907</v>
      </c>
    </row>
    <row r="18" spans="1:9" ht="12.75">
      <c r="A18" s="18" t="s">
        <v>20</v>
      </c>
      <c r="B18" s="7"/>
      <c r="C18" s="29">
        <f>C19</f>
        <v>39</v>
      </c>
      <c r="D18" s="50">
        <f>D19+D22+D23</f>
        <v>39</v>
      </c>
      <c r="E18" s="50">
        <f>E19+E22+E23</f>
        <v>11.1</v>
      </c>
      <c r="F18" s="50">
        <f>F19+F23+F22</f>
        <v>38.6</v>
      </c>
      <c r="G18" s="29">
        <f>E18/C18*100</f>
        <v>28.46153846153846</v>
      </c>
      <c r="H18" s="30">
        <f>E18/D18*100</f>
        <v>28.46153846153846</v>
      </c>
      <c r="I18" s="31">
        <f>E18*100/F18</f>
        <v>28.756476683937823</v>
      </c>
    </row>
    <row r="19" spans="1:9" ht="42" customHeight="1">
      <c r="A19" s="41" t="s">
        <v>10</v>
      </c>
      <c r="B19" s="6" t="s">
        <v>34</v>
      </c>
      <c r="C19" s="32">
        <f>C20</f>
        <v>39</v>
      </c>
      <c r="D19" s="51">
        <f>D20</f>
        <v>39</v>
      </c>
      <c r="E19" s="51">
        <f>E20+E21</f>
        <v>11.1</v>
      </c>
      <c r="F19" s="51">
        <f>F20</f>
        <v>32</v>
      </c>
      <c r="G19" s="29">
        <f>E19/C19*100</f>
        <v>28.46153846153846</v>
      </c>
      <c r="H19" s="30">
        <f>E19/D19*100</f>
        <v>28.46153846153846</v>
      </c>
      <c r="I19" s="31">
        <f>E19*100/F19</f>
        <v>34.6875</v>
      </c>
    </row>
    <row r="20" spans="1:9" ht="49.5" customHeight="1">
      <c r="A20" s="42" t="s">
        <v>58</v>
      </c>
      <c r="B20" s="2" t="s">
        <v>62</v>
      </c>
      <c r="C20" s="33">
        <v>39</v>
      </c>
      <c r="D20" s="52">
        <v>39</v>
      </c>
      <c r="E20" s="52">
        <v>7.8</v>
      </c>
      <c r="F20" s="52">
        <v>32</v>
      </c>
      <c r="G20" s="46">
        <f>E20/C20*100</f>
        <v>20</v>
      </c>
      <c r="H20" s="45">
        <f>E20/D20*100</f>
        <v>20</v>
      </c>
      <c r="I20" s="45">
        <f>E20*100/F20</f>
        <v>24.375</v>
      </c>
    </row>
    <row r="21" spans="1:9" ht="18" customHeight="1">
      <c r="A21" s="42" t="s">
        <v>88</v>
      </c>
      <c r="B21" s="2" t="s">
        <v>87</v>
      </c>
      <c r="C21" s="33"/>
      <c r="D21" s="52"/>
      <c r="E21" s="52">
        <v>3.3</v>
      </c>
      <c r="F21" s="52"/>
      <c r="G21" s="46"/>
      <c r="H21" s="45"/>
      <c r="I21" s="45"/>
    </row>
    <row r="22" spans="1:9" ht="29.25" customHeight="1">
      <c r="A22" s="47" t="s">
        <v>73</v>
      </c>
      <c r="B22" s="40" t="s">
        <v>74</v>
      </c>
      <c r="C22" s="33"/>
      <c r="D22" s="52"/>
      <c r="E22" s="52"/>
      <c r="F22" s="52">
        <v>6.6</v>
      </c>
      <c r="G22" s="46"/>
      <c r="H22" s="45"/>
      <c r="I22" s="45">
        <f>E22*100/F22</f>
        <v>0</v>
      </c>
    </row>
    <row r="23" spans="1:9" ht="0.75" customHeight="1">
      <c r="A23" s="16" t="s">
        <v>69</v>
      </c>
      <c r="B23" s="2" t="s">
        <v>70</v>
      </c>
      <c r="C23" s="33"/>
      <c r="D23" s="52"/>
      <c r="E23" s="52"/>
      <c r="F23" s="52">
        <v>0</v>
      </c>
      <c r="G23" s="46" t="e">
        <f>E23/C23*100</f>
        <v>#DIV/0!</v>
      </c>
      <c r="H23" s="30"/>
      <c r="I23" s="31" t="e">
        <f>E23*100/F23</f>
        <v>#DIV/0!</v>
      </c>
    </row>
    <row r="24" spans="1:9" ht="18" customHeight="1" hidden="1">
      <c r="A24" s="16"/>
      <c r="B24" s="2"/>
      <c r="C24" s="33"/>
      <c r="D24" s="52"/>
      <c r="E24" s="52"/>
      <c r="F24" s="52"/>
      <c r="G24" s="46" t="e">
        <f>E24/C24*100</f>
        <v>#DIV/0!</v>
      </c>
      <c r="H24" s="30"/>
      <c r="I24" s="31"/>
    </row>
    <row r="25" spans="1:9" ht="18.75" customHeight="1">
      <c r="A25" s="17" t="s">
        <v>11</v>
      </c>
      <c r="B25" s="6" t="s">
        <v>35</v>
      </c>
      <c r="C25" s="32">
        <f>C26+C27+C31+C28+C30+C32+C34</f>
        <v>1964.7</v>
      </c>
      <c r="D25" s="51">
        <f>D26+D27+D31+D28+D30+D32+D34+D29</f>
        <v>2525.1000000000004</v>
      </c>
      <c r="E25" s="51">
        <f>E26+E27+E31+E28+E30+E32+E34+E29</f>
        <v>1113.5</v>
      </c>
      <c r="F25" s="51">
        <f>F26+F27+F31+F28+F30+F32+F34+F29</f>
        <v>1440.3999999999999</v>
      </c>
      <c r="G25" s="29">
        <f>E25/C25*100</f>
        <v>56.6753193871838</v>
      </c>
      <c r="H25" s="30">
        <f>E25/D25*100</f>
        <v>44.09726347471386</v>
      </c>
      <c r="I25" s="31">
        <f>E25*100/F25</f>
        <v>77.3049153013052</v>
      </c>
    </row>
    <row r="26" spans="1:9" ht="24">
      <c r="A26" s="16" t="s">
        <v>45</v>
      </c>
      <c r="B26" s="2" t="s">
        <v>36</v>
      </c>
      <c r="C26" s="33">
        <v>1531</v>
      </c>
      <c r="D26" s="52">
        <v>1599.3</v>
      </c>
      <c r="E26" s="52">
        <v>903.2</v>
      </c>
      <c r="F26" s="52">
        <v>914.3</v>
      </c>
      <c r="G26" s="46">
        <f>E26/C26*100</f>
        <v>58.99412148922273</v>
      </c>
      <c r="H26" s="45">
        <f>E26/D26*100</f>
        <v>56.47470768461203</v>
      </c>
      <c r="I26" s="45">
        <f>E26*100/F26</f>
        <v>98.78595646943018</v>
      </c>
    </row>
    <row r="27" spans="1:9" ht="35.25" customHeight="1">
      <c r="A27" s="16" t="s">
        <v>60</v>
      </c>
      <c r="B27" s="2" t="s">
        <v>59</v>
      </c>
      <c r="C27" s="33">
        <v>150</v>
      </c>
      <c r="D27" s="52">
        <v>150</v>
      </c>
      <c r="E27" s="52">
        <v>60</v>
      </c>
      <c r="F27" s="52">
        <v>100</v>
      </c>
      <c r="G27" s="46">
        <f>E27/C27*100</f>
        <v>40</v>
      </c>
      <c r="H27" s="45">
        <f>E27/D27*100</f>
        <v>40</v>
      </c>
      <c r="I27" s="45">
        <f>E27*100/F27</f>
        <v>60</v>
      </c>
    </row>
    <row r="28" spans="1:9" ht="29.25" customHeight="1">
      <c r="A28" s="16" t="s">
        <v>65</v>
      </c>
      <c r="B28" s="2" t="s">
        <v>66</v>
      </c>
      <c r="C28" s="33">
        <v>0</v>
      </c>
      <c r="D28" s="52">
        <v>476</v>
      </c>
      <c r="E28" s="52">
        <v>0</v>
      </c>
      <c r="F28" s="52"/>
      <c r="G28" s="46"/>
      <c r="H28" s="45"/>
      <c r="I28" s="45"/>
    </row>
    <row r="29" spans="1:9" ht="31.5" customHeight="1">
      <c r="A29" s="42" t="s">
        <v>84</v>
      </c>
      <c r="B29" s="44" t="s">
        <v>85</v>
      </c>
      <c r="C29" s="33"/>
      <c r="D29" s="52"/>
      <c r="E29" s="52"/>
      <c r="F29" s="52">
        <v>321</v>
      </c>
      <c r="G29" s="46"/>
      <c r="H29" s="45"/>
      <c r="I29" s="45">
        <f aca="true" t="shared" si="3" ref="I29:I36">E29*100/F29</f>
        <v>0</v>
      </c>
    </row>
    <row r="30" spans="1:9" ht="24" customHeight="1">
      <c r="A30" s="16" t="s">
        <v>67</v>
      </c>
      <c r="B30" s="2" t="s">
        <v>68</v>
      </c>
      <c r="C30" s="33">
        <v>183.3</v>
      </c>
      <c r="D30" s="52">
        <v>183.3</v>
      </c>
      <c r="E30" s="52">
        <v>35.5</v>
      </c>
      <c r="F30" s="52">
        <v>38.8</v>
      </c>
      <c r="G30" s="46">
        <f aca="true" t="shared" si="4" ref="G30:G36">E30/C30*100</f>
        <v>19.367157665030003</v>
      </c>
      <c r="H30" s="45">
        <f>E30/D30*100</f>
        <v>19.367157665030003</v>
      </c>
      <c r="I30" s="45">
        <f t="shared" si="3"/>
        <v>91.49484536082475</v>
      </c>
    </row>
    <row r="31" spans="1:9" ht="27.75" customHeight="1">
      <c r="A31" s="16" t="s">
        <v>81</v>
      </c>
      <c r="B31" s="2" t="s">
        <v>57</v>
      </c>
      <c r="C31" s="33">
        <v>100.4</v>
      </c>
      <c r="D31" s="52">
        <v>116.5</v>
      </c>
      <c r="E31" s="52">
        <v>114.8</v>
      </c>
      <c r="F31" s="52">
        <v>66.3</v>
      </c>
      <c r="G31" s="46">
        <f t="shared" si="4"/>
        <v>114.3426294820717</v>
      </c>
      <c r="H31" s="45">
        <f>E31/D31*100</f>
        <v>98.54077253218884</v>
      </c>
      <c r="I31" s="45">
        <f t="shared" si="3"/>
        <v>173.15233785822022</v>
      </c>
    </row>
    <row r="32" spans="1:9" ht="19.5" customHeight="1" hidden="1">
      <c r="A32" s="16" t="s">
        <v>71</v>
      </c>
      <c r="B32" s="2" t="s">
        <v>72</v>
      </c>
      <c r="C32" s="33"/>
      <c r="D32" s="52"/>
      <c r="E32" s="52">
        <v>0</v>
      </c>
      <c r="F32" s="52">
        <v>0</v>
      </c>
      <c r="G32" s="46" t="e">
        <f t="shared" si="4"/>
        <v>#DIV/0!</v>
      </c>
      <c r="H32" s="45" t="e">
        <f>E32/D32*100</f>
        <v>#DIV/0!</v>
      </c>
      <c r="I32" s="45" t="e">
        <f t="shared" si="3"/>
        <v>#DIV/0!</v>
      </c>
    </row>
    <row r="33" spans="1:9" ht="6" customHeight="1" hidden="1">
      <c r="A33" s="16" t="s">
        <v>25</v>
      </c>
      <c r="B33" s="2"/>
      <c r="C33" s="33"/>
      <c r="D33" s="52"/>
      <c r="E33" s="52"/>
      <c r="F33" s="52"/>
      <c r="G33" s="46" t="e">
        <f t="shared" si="4"/>
        <v>#DIV/0!</v>
      </c>
      <c r="H33" s="30" t="e">
        <f>E33/D33*100</f>
        <v>#DIV/0!</v>
      </c>
      <c r="I33" s="45" t="e">
        <f t="shared" si="3"/>
        <v>#DIV/0!</v>
      </c>
    </row>
    <row r="34" spans="1:9" ht="22.5" customHeight="1" hidden="1">
      <c r="A34" s="16" t="s">
        <v>79</v>
      </c>
      <c r="B34" s="2" t="s">
        <v>80</v>
      </c>
      <c r="C34" s="33"/>
      <c r="D34" s="52"/>
      <c r="E34" s="52">
        <v>0</v>
      </c>
      <c r="F34" s="52"/>
      <c r="G34" s="46" t="e">
        <f t="shared" si="4"/>
        <v>#DIV/0!</v>
      </c>
      <c r="H34" s="30"/>
      <c r="I34" s="45" t="e">
        <f t="shared" si="3"/>
        <v>#DIV/0!</v>
      </c>
    </row>
    <row r="35" spans="1:9" ht="24" customHeight="1">
      <c r="A35" s="41" t="s">
        <v>12</v>
      </c>
      <c r="B35" s="6" t="s">
        <v>37</v>
      </c>
      <c r="C35" s="32"/>
      <c r="D35" s="51"/>
      <c r="E35" s="51"/>
      <c r="F35" s="51">
        <v>97.5</v>
      </c>
      <c r="G35" s="29"/>
      <c r="H35" s="30"/>
      <c r="I35" s="31">
        <f t="shared" si="3"/>
        <v>0</v>
      </c>
    </row>
    <row r="36" spans="1:9" ht="15.75" customHeight="1">
      <c r="A36" s="19" t="s">
        <v>13</v>
      </c>
      <c r="B36" s="8"/>
      <c r="C36" s="35">
        <f>C4+C25+C35</f>
        <v>2323.7</v>
      </c>
      <c r="D36" s="54">
        <f>D4+D25+D35</f>
        <v>2947.1000000000004</v>
      </c>
      <c r="E36" s="54">
        <f>E4+E25+E35</f>
        <v>1306.2</v>
      </c>
      <c r="F36" s="54">
        <f>F4+F25+F35</f>
        <v>1708.8</v>
      </c>
      <c r="G36" s="29">
        <f t="shared" si="4"/>
        <v>56.212075569135436</v>
      </c>
      <c r="H36" s="30">
        <f>E36/D36*100</f>
        <v>44.321536425638755</v>
      </c>
      <c r="I36" s="31">
        <f t="shared" si="3"/>
        <v>76.43960674157303</v>
      </c>
    </row>
    <row r="37" spans="1:9" ht="11.25" customHeight="1">
      <c r="A37" s="7" t="s">
        <v>14</v>
      </c>
      <c r="B37" s="7"/>
      <c r="C37" s="32"/>
      <c r="D37" s="51"/>
      <c r="E37" s="51"/>
      <c r="F37" s="51"/>
      <c r="G37" s="29"/>
      <c r="H37" s="30"/>
      <c r="I37" s="31"/>
    </row>
    <row r="38" spans="1:9" ht="12.75">
      <c r="A38" s="17" t="s">
        <v>15</v>
      </c>
      <c r="B38" s="9" t="s">
        <v>94</v>
      </c>
      <c r="C38" s="32">
        <v>613.6</v>
      </c>
      <c r="D38" s="51">
        <v>688.5</v>
      </c>
      <c r="E38" s="51">
        <v>355.3</v>
      </c>
      <c r="F38" s="51">
        <v>325</v>
      </c>
      <c r="G38" s="29">
        <f aca="true" t="shared" si="5" ref="G38:G43">E38/C38*100</f>
        <v>57.90417209908735</v>
      </c>
      <c r="H38" s="30">
        <f aca="true" t="shared" si="6" ref="H38:H45">E38/D38*100</f>
        <v>51.60493827160494</v>
      </c>
      <c r="I38" s="31">
        <f aca="true" t="shared" si="7" ref="I38:I43">E38*100/F38</f>
        <v>109.32307692307693</v>
      </c>
    </row>
    <row r="39" spans="1:9" ht="12.75">
      <c r="A39" s="16" t="s">
        <v>16</v>
      </c>
      <c r="B39" s="2">
        <v>211.213</v>
      </c>
      <c r="C39" s="33">
        <v>535.5</v>
      </c>
      <c r="D39" s="52">
        <v>583.7</v>
      </c>
      <c r="E39" s="52">
        <v>296.9</v>
      </c>
      <c r="F39" s="52">
        <v>283.4</v>
      </c>
      <c r="G39" s="46">
        <f t="shared" si="5"/>
        <v>55.44351073762838</v>
      </c>
      <c r="H39" s="45">
        <f t="shared" si="6"/>
        <v>50.865170464279586</v>
      </c>
      <c r="I39" s="45">
        <f t="shared" si="7"/>
        <v>104.7635850388144</v>
      </c>
    </row>
    <row r="40" spans="1:9" ht="12.75">
      <c r="A40" s="16" t="s">
        <v>23</v>
      </c>
      <c r="B40" s="2">
        <v>223</v>
      </c>
      <c r="C40" s="33">
        <v>30</v>
      </c>
      <c r="D40" s="52">
        <v>42.5</v>
      </c>
      <c r="E40" s="52">
        <v>33.9</v>
      </c>
      <c r="F40" s="52">
        <v>14.8</v>
      </c>
      <c r="G40" s="46">
        <f t="shared" si="5"/>
        <v>112.99999999999999</v>
      </c>
      <c r="H40" s="45">
        <f t="shared" si="6"/>
        <v>79.76470588235294</v>
      </c>
      <c r="I40" s="45">
        <f t="shared" si="7"/>
        <v>229.05405405405403</v>
      </c>
    </row>
    <row r="41" spans="1:9" ht="12.75">
      <c r="A41" s="16" t="s">
        <v>17</v>
      </c>
      <c r="B41" s="2"/>
      <c r="C41" s="33">
        <f>C38-C39-C40</f>
        <v>48.10000000000002</v>
      </c>
      <c r="D41" s="52">
        <f>D38-D39-D40</f>
        <v>62.299999999999955</v>
      </c>
      <c r="E41" s="52">
        <f>E38-E39-E40</f>
        <v>24.500000000000036</v>
      </c>
      <c r="F41" s="52">
        <f>F38-F39-F40</f>
        <v>26.800000000000022</v>
      </c>
      <c r="G41" s="46">
        <f t="shared" si="5"/>
        <v>50.935550935550985</v>
      </c>
      <c r="H41" s="45">
        <f t="shared" si="6"/>
        <v>39.3258426966293</v>
      </c>
      <c r="I41" s="45">
        <f t="shared" si="7"/>
        <v>91.41791044776126</v>
      </c>
    </row>
    <row r="42" spans="1:9" ht="12.75" customHeight="1">
      <c r="A42" s="18" t="s">
        <v>78</v>
      </c>
      <c r="B42" s="10" t="s">
        <v>49</v>
      </c>
      <c r="C42" s="29">
        <v>100.4</v>
      </c>
      <c r="D42" s="50">
        <v>116.5</v>
      </c>
      <c r="E42" s="50">
        <v>50.4</v>
      </c>
      <c r="F42" s="50">
        <v>61.2</v>
      </c>
      <c r="G42" s="29">
        <f t="shared" si="5"/>
        <v>50.199203187250994</v>
      </c>
      <c r="H42" s="30">
        <f t="shared" si="6"/>
        <v>43.261802575107296</v>
      </c>
      <c r="I42" s="31">
        <f t="shared" si="7"/>
        <v>82.35294117647058</v>
      </c>
    </row>
    <row r="43" spans="1:9" ht="24">
      <c r="A43" s="17" t="s">
        <v>38</v>
      </c>
      <c r="B43" s="9" t="s">
        <v>39</v>
      </c>
      <c r="C43" s="32">
        <v>450</v>
      </c>
      <c r="D43" s="51">
        <v>484.5</v>
      </c>
      <c r="E43" s="51">
        <v>263</v>
      </c>
      <c r="F43" s="51">
        <v>259.2</v>
      </c>
      <c r="G43" s="29">
        <f t="shared" si="5"/>
        <v>58.44444444444444</v>
      </c>
      <c r="H43" s="30">
        <f t="shared" si="6"/>
        <v>54.282765737874094</v>
      </c>
      <c r="I43" s="31">
        <f t="shared" si="7"/>
        <v>101.46604938271605</v>
      </c>
    </row>
    <row r="44" spans="1:9" ht="15" customHeight="1">
      <c r="A44" s="17" t="s">
        <v>51</v>
      </c>
      <c r="B44" s="9" t="s">
        <v>50</v>
      </c>
      <c r="C44" s="32"/>
      <c r="D44" s="51">
        <v>18</v>
      </c>
      <c r="E44" s="51">
        <v>0</v>
      </c>
      <c r="F44" s="51">
        <v>0</v>
      </c>
      <c r="G44" s="29"/>
      <c r="H44" s="30">
        <f t="shared" si="6"/>
        <v>0</v>
      </c>
      <c r="I44" s="31"/>
    </row>
    <row r="45" spans="1:9" ht="11.25" customHeight="1">
      <c r="A45" s="17" t="s">
        <v>83</v>
      </c>
      <c r="B45" s="9" t="s">
        <v>82</v>
      </c>
      <c r="C45" s="32">
        <v>475.7</v>
      </c>
      <c r="D45" s="51">
        <f>D47</f>
        <v>480</v>
      </c>
      <c r="E45" s="51">
        <f>E47+E48</f>
        <v>202.3</v>
      </c>
      <c r="F45" s="51">
        <v>281.8</v>
      </c>
      <c r="G45" s="29">
        <f aca="true" t="shared" si="8" ref="G45:G54">E45/C45*100</f>
        <v>42.52680260668489</v>
      </c>
      <c r="H45" s="30">
        <f t="shared" si="6"/>
        <v>42.145833333333336</v>
      </c>
      <c r="I45" s="31">
        <f aca="true" t="shared" si="9" ref="I45:I55">E45*100/F45</f>
        <v>71.78850248403123</v>
      </c>
    </row>
    <row r="46" spans="1:9" ht="0.75" customHeight="1">
      <c r="A46" s="18" t="s">
        <v>42</v>
      </c>
      <c r="B46" s="10" t="s">
        <v>52</v>
      </c>
      <c r="C46" s="29"/>
      <c r="D46" s="50"/>
      <c r="E46" s="53">
        <v>0</v>
      </c>
      <c r="F46" s="53"/>
      <c r="G46" s="29" t="e">
        <f t="shared" si="8"/>
        <v>#DIV/0!</v>
      </c>
      <c r="H46" s="30"/>
      <c r="I46" s="31" t="e">
        <f t="shared" si="9"/>
        <v>#DIV/0!</v>
      </c>
    </row>
    <row r="47" spans="1:9" ht="14.25" customHeight="1">
      <c r="A47" s="18" t="s">
        <v>98</v>
      </c>
      <c r="B47" s="10" t="s">
        <v>100</v>
      </c>
      <c r="C47" s="29"/>
      <c r="D47" s="50">
        <v>480</v>
      </c>
      <c r="E47" s="53">
        <v>202.3</v>
      </c>
      <c r="F47" s="53"/>
      <c r="G47" s="29"/>
      <c r="H47" s="30"/>
      <c r="I47" s="31"/>
    </row>
    <row r="48" spans="1:9" ht="14.25" customHeight="1">
      <c r="A48" s="18" t="s">
        <v>99</v>
      </c>
      <c r="B48" s="10"/>
      <c r="C48" s="29"/>
      <c r="D48" s="50"/>
      <c r="E48" s="53">
        <v>0</v>
      </c>
      <c r="F48" s="53"/>
      <c r="G48" s="29"/>
      <c r="H48" s="30"/>
      <c r="I48" s="31"/>
    </row>
    <row r="49" spans="1:9" ht="24">
      <c r="A49" s="17" t="s">
        <v>21</v>
      </c>
      <c r="B49" s="9" t="s">
        <v>40</v>
      </c>
      <c r="C49" s="32">
        <v>669</v>
      </c>
      <c r="D49" s="51">
        <v>701.8</v>
      </c>
      <c r="E49" s="51">
        <v>345.6</v>
      </c>
      <c r="F49" s="51">
        <v>386.9</v>
      </c>
      <c r="G49" s="29">
        <f t="shared" si="8"/>
        <v>51.65919282511211</v>
      </c>
      <c r="H49" s="30">
        <f aca="true" t="shared" si="10" ref="H49:H55">E49/D49*100</f>
        <v>49.24479908805928</v>
      </c>
      <c r="I49" s="31">
        <f t="shared" si="9"/>
        <v>89.32540708193332</v>
      </c>
    </row>
    <row r="50" spans="1:9" ht="12.75">
      <c r="A50" s="16" t="s">
        <v>16</v>
      </c>
      <c r="B50" s="2">
        <v>211.213</v>
      </c>
      <c r="C50" s="33">
        <v>500.9</v>
      </c>
      <c r="D50" s="52">
        <v>511.5</v>
      </c>
      <c r="E50" s="52">
        <v>315.3</v>
      </c>
      <c r="F50" s="52">
        <v>315</v>
      </c>
      <c r="G50" s="46">
        <f t="shared" si="8"/>
        <v>62.94669594729487</v>
      </c>
      <c r="H50" s="45">
        <f t="shared" si="10"/>
        <v>61.64222873900294</v>
      </c>
      <c r="I50" s="45">
        <f t="shared" si="9"/>
        <v>100.0952380952381</v>
      </c>
    </row>
    <row r="51" spans="1:9" ht="15.75" customHeight="1">
      <c r="A51" s="16" t="s">
        <v>23</v>
      </c>
      <c r="B51" s="2">
        <v>223</v>
      </c>
      <c r="C51" s="33">
        <v>46.2</v>
      </c>
      <c r="D51" s="52">
        <v>26.3</v>
      </c>
      <c r="E51" s="52">
        <v>19.8</v>
      </c>
      <c r="F51" s="52">
        <v>28.6</v>
      </c>
      <c r="G51" s="46">
        <f t="shared" si="8"/>
        <v>42.857142857142854</v>
      </c>
      <c r="H51" s="45">
        <f t="shared" si="10"/>
        <v>75.2851711026616</v>
      </c>
      <c r="I51" s="45">
        <f t="shared" si="9"/>
        <v>69.23076923076923</v>
      </c>
    </row>
    <row r="52" spans="1:9" ht="12.75">
      <c r="A52" s="16" t="s">
        <v>43</v>
      </c>
      <c r="B52" s="2"/>
      <c r="C52" s="33">
        <f>C49-C50-C51</f>
        <v>121.90000000000002</v>
      </c>
      <c r="D52" s="52">
        <f>D49-D50-D51</f>
        <v>163.99999999999994</v>
      </c>
      <c r="E52" s="52">
        <f>E49-E50-E51</f>
        <v>10.50000000000001</v>
      </c>
      <c r="F52" s="52">
        <f>F49-F50-F51</f>
        <v>43.299999999999976</v>
      </c>
      <c r="G52" s="46">
        <f t="shared" si="8"/>
        <v>8.613617719442173</v>
      </c>
      <c r="H52" s="45">
        <f t="shared" si="10"/>
        <v>6.402439024390253</v>
      </c>
      <c r="I52" s="45">
        <f t="shared" si="9"/>
        <v>24.2494226327945</v>
      </c>
    </row>
    <row r="53" spans="1:9" ht="12" customHeight="1">
      <c r="A53" s="27" t="s">
        <v>53</v>
      </c>
      <c r="B53" s="28" t="s">
        <v>92</v>
      </c>
      <c r="C53" s="34">
        <v>10</v>
      </c>
      <c r="D53" s="53">
        <v>10</v>
      </c>
      <c r="E53" s="53">
        <v>3.5</v>
      </c>
      <c r="F53" s="53">
        <v>2.9</v>
      </c>
      <c r="G53" s="29">
        <f t="shared" si="8"/>
        <v>35</v>
      </c>
      <c r="H53" s="30">
        <f t="shared" si="10"/>
        <v>35</v>
      </c>
      <c r="I53" s="45"/>
    </row>
    <row r="54" spans="1:9" ht="12" customHeight="1">
      <c r="A54" s="18" t="s">
        <v>54</v>
      </c>
      <c r="B54" s="10" t="s">
        <v>93</v>
      </c>
      <c r="C54" s="29">
        <v>5</v>
      </c>
      <c r="D54" s="50">
        <v>4.2</v>
      </c>
      <c r="E54" s="53">
        <v>0</v>
      </c>
      <c r="F54" s="53">
        <v>2.2</v>
      </c>
      <c r="G54" s="29">
        <f t="shared" si="8"/>
        <v>0</v>
      </c>
      <c r="H54" s="30">
        <f t="shared" si="10"/>
        <v>0</v>
      </c>
      <c r="I54" s="31">
        <f t="shared" si="9"/>
        <v>0</v>
      </c>
    </row>
    <row r="55" spans="1:9" ht="12.75" customHeight="1">
      <c r="A55" s="27" t="s">
        <v>41</v>
      </c>
      <c r="B55" s="6">
        <v>1003</v>
      </c>
      <c r="C55" s="32">
        <f>C56+C57</f>
        <v>0</v>
      </c>
      <c r="D55" s="51">
        <f>D56+D57</f>
        <v>476</v>
      </c>
      <c r="E55" s="51">
        <f>E56+E57</f>
        <v>0</v>
      </c>
      <c r="F55" s="51">
        <f>F56+F57</f>
        <v>413</v>
      </c>
      <c r="G55" s="29"/>
      <c r="H55" s="30">
        <f t="shared" si="10"/>
        <v>0</v>
      </c>
      <c r="I55" s="31">
        <f t="shared" si="9"/>
        <v>0</v>
      </c>
    </row>
    <row r="56" spans="1:9" ht="14.25" customHeight="1">
      <c r="A56" s="43" t="s">
        <v>77</v>
      </c>
      <c r="B56" s="11"/>
      <c r="C56" s="33"/>
      <c r="D56" s="52">
        <v>476</v>
      </c>
      <c r="E56" s="52"/>
      <c r="F56" s="52"/>
      <c r="G56" s="29"/>
      <c r="H56" s="30"/>
      <c r="I56" s="31"/>
    </row>
    <row r="57" spans="1:9" ht="15" customHeight="1">
      <c r="A57" s="42" t="s">
        <v>86</v>
      </c>
      <c r="B57" s="11"/>
      <c r="C57" s="33"/>
      <c r="D57" s="52"/>
      <c r="E57" s="52"/>
      <c r="F57" s="52">
        <v>413</v>
      </c>
      <c r="G57" s="29"/>
      <c r="H57" s="45"/>
      <c r="I57" s="45">
        <f>E57*100/F57</f>
        <v>0</v>
      </c>
    </row>
    <row r="58" spans="1:9" ht="12" customHeight="1">
      <c r="A58" s="19" t="s">
        <v>18</v>
      </c>
      <c r="B58" s="8"/>
      <c r="C58" s="36">
        <f>C38+C42+C43+C44+C45+C46+C49+C53+C54+C55</f>
        <v>2323.7</v>
      </c>
      <c r="D58" s="55">
        <f>D38+D42+D43+D44+D45+D46+D49+D53+D54+D55</f>
        <v>2979.5</v>
      </c>
      <c r="E58" s="55">
        <f>E38+E42+E43+E44+E45+E49+E53+E54+E55</f>
        <v>1220.1</v>
      </c>
      <c r="F58" s="55">
        <f>F38+F42+F43+F44+F45+F46+F49+F53+F54+F55</f>
        <v>1732.2</v>
      </c>
      <c r="G58" s="29">
        <f>E58/C58*100</f>
        <v>52.50677798338857</v>
      </c>
      <c r="H58" s="30">
        <f>E58/D58*100</f>
        <v>40.94982379593891</v>
      </c>
      <c r="I58" s="31">
        <f>E58*100/F58</f>
        <v>70.43643921025284</v>
      </c>
    </row>
    <row r="59" spans="1:9" ht="19.5" customHeight="1">
      <c r="A59" s="18" t="s">
        <v>44</v>
      </c>
      <c r="B59" s="12"/>
      <c r="C59" s="36">
        <f>C36-C58</f>
        <v>0</v>
      </c>
      <c r="D59" s="55">
        <f>D36-D58</f>
        <v>-32.399999999999636</v>
      </c>
      <c r="E59" s="55">
        <f>E36-E58</f>
        <v>86.10000000000014</v>
      </c>
      <c r="F59" s="55">
        <f>F36-F58</f>
        <v>-23.40000000000009</v>
      </c>
      <c r="G59" s="29"/>
      <c r="H59" s="37"/>
      <c r="I59" s="38"/>
    </row>
    <row r="60" spans="1:8" ht="6.75" customHeight="1">
      <c r="A60" s="21"/>
      <c r="B60" s="22"/>
      <c r="C60" s="23"/>
      <c r="D60" s="56"/>
      <c r="E60" s="56"/>
      <c r="F60" s="56"/>
      <c r="G60" s="24"/>
      <c r="H60" s="25"/>
    </row>
    <row r="61" spans="1:6" ht="12.75">
      <c r="A61" t="s">
        <v>47</v>
      </c>
      <c r="C61" s="60" t="s">
        <v>48</v>
      </c>
      <c r="D61" s="60"/>
      <c r="E61" s="60"/>
      <c r="F61" s="57"/>
    </row>
    <row r="62" spans="3:6" ht="7.5" customHeight="1">
      <c r="C62" s="60"/>
      <c r="D62" s="60"/>
      <c r="E62" s="60"/>
      <c r="F62" s="57"/>
    </row>
    <row r="63" spans="1:6" ht="12.75">
      <c r="A63" s="26"/>
      <c r="C63" s="20"/>
      <c r="D63" s="57"/>
      <c r="E63" s="57"/>
      <c r="F63" s="57"/>
    </row>
    <row r="64" spans="3:6" ht="12.75">
      <c r="C64" s="20"/>
      <c r="D64" s="57"/>
      <c r="E64" s="57"/>
      <c r="F64" s="57"/>
    </row>
    <row r="65" ht="12.75">
      <c r="A65" s="26"/>
    </row>
  </sheetData>
  <mergeCells count="4">
    <mergeCell ref="A1:I1"/>
    <mergeCell ref="G2:H2"/>
    <mergeCell ref="C61:E61"/>
    <mergeCell ref="C62:E6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2011-10-11T07:21:53Z</cp:lastPrinted>
  <dcterms:created xsi:type="dcterms:W3CDTF">2006-03-13T07:15:44Z</dcterms:created>
  <dcterms:modified xsi:type="dcterms:W3CDTF">2011-10-24T09:41:50Z</dcterms:modified>
  <cp:category/>
  <cp:version/>
  <cp:contentType/>
  <cp:contentStatus/>
</cp:coreProperties>
</file>