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март)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<sst xmlns="http://schemas.openxmlformats.org/spreadsheetml/2006/main" count="100" uniqueCount="98">
  <si>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</si>
  <si>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</si>
  <si>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</si>
  <si>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</si>
  <si>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</si>
  <si>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</si>
  <si>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</si>
  <si>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</si>
  <si>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</si>
  <si>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</si>
  <si>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</si>
  <si>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</si>
  <si>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</si>
  <si>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</si>
  <si>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</si>
  <si>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</si>
  <si>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</si>
  <si>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</si>
  <si>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</si>
  <si>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</si>
  <si>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</si>
  <si>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</si>
  <si>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</si>
  <si>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</si>
  <si>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</si>
  <si>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</si>
  <si>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</si>
  <si>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</si>
  <si>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</si>
  <si>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</si>
  <si>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</si>
  <si>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</si>
  <si>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</si>
  <si>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</si>
  <si>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</si>
  <si>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</si>
  <si>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</si>
  <si>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</si>
  <si>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</si>
  <si>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</si>
  <si>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</si>
  <si>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</si>
  <si>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</si>
  <si>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</si>
  <si>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</si>
  <si>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</si>
  <si>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</si>
  <si>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</si>
  <si>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</si>
  <si>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</si>
  <si>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</si>
  <si>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</si>
  <si>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</si>
  <si>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</si>
  <si>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</si>
  <si>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</si>
  <si>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</si>
  <si>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</si>
  <si>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</si>
  <si>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</si>
  <si>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</si>
  <si>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</si>
  <si>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</si>
  <si>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</si>
  <si>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</si>
  <si>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</si>
  <si>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</si>
  <si>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</si>
  <si>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</si>
  <si>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</si>
  <si>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</si>
  <si>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</si>
  <si>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</si>
  <si>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</si>
  <si>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</si>
  <si>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</si>
  <si>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</si>
  <si>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</si>
  <si>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</si>
  <si>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</si>
  <si>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</si>
  <si>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</si>
  <si>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</si>
  <si>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</si>
  <si>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</si>
  <si>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</si>
  <si>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</si>
  <si>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</si>
  <si>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</si>
  <si>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</si>
  <si>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</si>
  <si>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</si>
  <si>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</si>
  <si>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</si>
  <si>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1100</t>
  </si>
  <si>
    <t>АНАЛИЗ ИСПОЛНЕНИЯ БЮДЖЕТА  Н.Ч.СЮРБЕЕВСКОГО  ПОСЕЛЕНИЯ НА 01.04.2011 г.</t>
  </si>
  <si>
    <t>Исполнено на 01.04.11</t>
  </si>
  <si>
    <t>Исполнено на 01.04.10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</si>
</sst>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I6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0" customWidth="1"/>
    <col min="5" max="5" width="7.625" style="0" customWidth="1"/>
    <col min="6" max="6" width="8.25390625" style="0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ht="16.5" customHeight="1">
      <c r="A1" s="48" t="s">
        <v>95</v>
      </c>
      <c r="B1" s="48"/>
      <c r="C1" s="48"/>
      <c r="D1" s="48"/>
      <c r="E1" s="48"/>
      <c r="F1" s="48"/>
      <c r="G1" s="48"/>
      <c r="H1" s="48"/>
      <c r="I1" s="48"/>
    </row>
    <row r="2" spans="7:8" ht="12.75">
      <c r="G2" s="50" t="s">
        <v>24</v>
      </c>
      <c r="H2" s="50"/>
    </row>
    <row r="3" spans="1:9" ht="48">
      <c r="A3" s="1" t="s">
        <v>0</v>
      </c>
      <c r="B3" s="1" t="s">
        <v>26</v>
      </c>
      <c r="C3" s="2" t="s">
        <v>90</v>
      </c>
      <c r="D3" s="2" t="s">
        <v>91</v>
      </c>
      <c r="E3" s="2" t="s">
        <v>96</v>
      </c>
      <c r="F3" s="2" t="s">
        <v>97</v>
      </c>
      <c r="G3" s="2" t="s">
        <v>62</v>
      </c>
      <c r="H3" s="2" t="s">
        <v>47</v>
      </c>
      <c r="I3" s="2" t="s">
        <v>92</v>
      </c>
    </row>
    <row r="4" spans="1:9" ht="16.5" customHeight="1">
      <c r="A4" s="3" t="s">
        <v>1</v>
      </c>
      <c r="B4" s="4"/>
      <c r="C4" s="29">
        <f>C5+C17</f>
        <v>359</v>
      </c>
      <c r="D4" s="29">
        <f>D5+D17</f>
        <v>422</v>
      </c>
      <c r="E4" s="29">
        <f>E5+E17</f>
        <v>35.9</v>
      </c>
      <c r="F4" s="29">
        <f>F5+F17</f>
        <v>49.5</v>
      </c>
      <c r="G4" s="29">
        <f aca="true" t="shared" si="0" ref="G4:G10">E4/C4*100</f>
        <v>10</v>
      </c>
      <c r="H4" s="30">
        <f aca="true" t="shared" si="1" ref="H4:H10">E4/D4*100</f>
        <v>8.507109004739336</v>
      </c>
      <c r="I4" s="31">
        <f aca="true" t="shared" si="2" ref="I4:I10">E4*100/F4</f>
        <v>72.52525252525253</v>
      </c>
    </row>
    <row r="5" spans="1:9" ht="12.75">
      <c r="A5" s="13" t="s">
        <v>19</v>
      </c>
      <c r="B5" s="4"/>
      <c r="C5" s="29">
        <f>C6+C8+C10+C16</f>
        <v>320</v>
      </c>
      <c r="D5" s="29">
        <f>D6+D8+D10+D16</f>
        <v>383</v>
      </c>
      <c r="E5" s="29">
        <f>E6+E8+E10+E16+E15</f>
        <v>34.8</v>
      </c>
      <c r="F5" s="29">
        <f>F6+F8+F10+F16+F15</f>
        <v>41.5</v>
      </c>
      <c r="G5" s="29">
        <f t="shared" si="0"/>
        <v>10.874999999999998</v>
      </c>
      <c r="H5" s="30">
        <f t="shared" si="1"/>
        <v>9.08616187989556</v>
      </c>
      <c r="I5" s="31">
        <f t="shared" si="2"/>
        <v>83.85542168674698</v>
      </c>
    </row>
    <row r="6" spans="1:9" ht="12.75">
      <c r="A6" s="14" t="s">
        <v>2</v>
      </c>
      <c r="B6" s="5" t="s">
        <v>27</v>
      </c>
      <c r="C6" s="32">
        <f>C7</f>
        <v>130</v>
      </c>
      <c r="D6" s="32">
        <f>D7</f>
        <v>154</v>
      </c>
      <c r="E6" s="32">
        <f>E7</f>
        <v>22.4</v>
      </c>
      <c r="F6" s="32">
        <f>F7</f>
        <v>14.6</v>
      </c>
      <c r="G6" s="29">
        <f t="shared" si="0"/>
        <v>17.23076923076923</v>
      </c>
      <c r="H6" s="30">
        <f t="shared" si="1"/>
        <v>14.545454545454545</v>
      </c>
      <c r="I6" s="31">
        <f t="shared" si="2"/>
        <v>153.4246575342466</v>
      </c>
    </row>
    <row r="7" spans="1:9" ht="12.75">
      <c r="A7" s="15" t="s">
        <v>3</v>
      </c>
      <c r="B7" s="1" t="s">
        <v>56</v>
      </c>
      <c r="C7" s="33">
        <v>130</v>
      </c>
      <c r="D7" s="33">
        <v>154</v>
      </c>
      <c r="E7" s="33">
        <v>22.4</v>
      </c>
      <c r="F7" s="33">
        <v>14.6</v>
      </c>
      <c r="G7" s="46">
        <f t="shared" si="0"/>
        <v>17.23076923076923</v>
      </c>
      <c r="H7" s="45">
        <f t="shared" si="1"/>
        <v>14.545454545454545</v>
      </c>
      <c r="I7" s="45">
        <f t="shared" si="2"/>
        <v>153.4246575342466</v>
      </c>
    </row>
    <row r="8" spans="1:9" ht="12.75">
      <c r="A8" s="14" t="s">
        <v>4</v>
      </c>
      <c r="B8" s="5" t="s">
        <v>28</v>
      </c>
      <c r="C8" s="32">
        <f>C9</f>
        <v>10</v>
      </c>
      <c r="D8" s="32">
        <f>D9</f>
        <v>10</v>
      </c>
      <c r="E8" s="32">
        <f>E9</f>
        <v>7.7</v>
      </c>
      <c r="F8" s="32">
        <f>F9</f>
        <v>3</v>
      </c>
      <c r="G8" s="29">
        <f t="shared" si="0"/>
        <v>77</v>
      </c>
      <c r="H8" s="30">
        <f t="shared" si="1"/>
        <v>77</v>
      </c>
      <c r="I8" s="31">
        <f t="shared" si="2"/>
        <v>256.6666666666667</v>
      </c>
    </row>
    <row r="9" spans="1:9" ht="17.25" customHeight="1">
      <c r="A9" s="16" t="s">
        <v>5</v>
      </c>
      <c r="B9" s="2" t="s">
        <v>57</v>
      </c>
      <c r="C9" s="33">
        <v>10</v>
      </c>
      <c r="D9" s="33">
        <v>10</v>
      </c>
      <c r="E9" s="33">
        <v>7.7</v>
      </c>
      <c r="F9" s="33">
        <v>3</v>
      </c>
      <c r="G9" s="46">
        <f t="shared" si="0"/>
        <v>77</v>
      </c>
      <c r="H9" s="45">
        <f t="shared" si="1"/>
        <v>77</v>
      </c>
      <c r="I9" s="45">
        <f t="shared" si="2"/>
        <v>256.6666666666667</v>
      </c>
    </row>
    <row r="10" spans="1:9" ht="17.25" customHeight="1">
      <c r="A10" s="17" t="s">
        <v>6</v>
      </c>
      <c r="B10" s="6" t="s">
        <v>29</v>
      </c>
      <c r="C10" s="32">
        <f>C11+C12</f>
        <v>180</v>
      </c>
      <c r="D10" s="32">
        <f>D11+D12</f>
        <v>180</v>
      </c>
      <c r="E10" s="32">
        <f>E11+E12</f>
        <v>2.7</v>
      </c>
      <c r="F10" s="32">
        <f>F11+F12</f>
        <v>7.1000000000000005</v>
      </c>
      <c r="G10" s="29">
        <f t="shared" si="0"/>
        <v>1.5000000000000002</v>
      </c>
      <c r="H10" s="30">
        <f t="shared" si="1"/>
        <v>1.5000000000000002</v>
      </c>
      <c r="I10" s="31">
        <f t="shared" si="2"/>
        <v>38.028169014084504</v>
      </c>
    </row>
    <row r="11" spans="1:9" ht="12.75">
      <c r="A11" s="16" t="s">
        <v>7</v>
      </c>
      <c r="B11" s="2" t="s">
        <v>30</v>
      </c>
      <c r="C11" s="33">
        <v>0</v>
      </c>
      <c r="D11" s="33">
        <v>0</v>
      </c>
      <c r="E11" s="33">
        <v>0.5</v>
      </c>
      <c r="F11" s="33">
        <v>0</v>
      </c>
      <c r="G11" s="46"/>
      <c r="H11" s="45"/>
      <c r="I11" s="45"/>
    </row>
    <row r="12" spans="1:9" ht="12.75">
      <c r="A12" s="17" t="s">
        <v>22</v>
      </c>
      <c r="B12" s="6" t="s">
        <v>31</v>
      </c>
      <c r="C12" s="34">
        <f>C13+C14</f>
        <v>180</v>
      </c>
      <c r="D12" s="34">
        <f>D13+D14</f>
        <v>180</v>
      </c>
      <c r="E12" s="34">
        <f>E13+E14</f>
        <v>2.2</v>
      </c>
      <c r="F12" s="34">
        <f>F13+F14</f>
        <v>7.1000000000000005</v>
      </c>
      <c r="G12" s="29">
        <f>E12/C12*100</f>
        <v>1.2222222222222223</v>
      </c>
      <c r="H12" s="30">
        <f>E12/D12*100</f>
        <v>1.2222222222222223</v>
      </c>
      <c r="I12" s="31">
        <f>E12*100/F12</f>
        <v>30.985915492957748</v>
      </c>
    </row>
    <row r="13" spans="1:9" ht="12.75">
      <c r="A13" s="16" t="s">
        <v>8</v>
      </c>
      <c r="B13" s="2" t="s">
        <v>32</v>
      </c>
      <c r="C13" s="33">
        <v>171</v>
      </c>
      <c r="D13" s="33">
        <v>171</v>
      </c>
      <c r="E13" s="33">
        <v>0.5</v>
      </c>
      <c r="F13" s="33">
        <v>4.9</v>
      </c>
      <c r="G13" s="46">
        <f>E13/C13*100</f>
        <v>0.29239766081871343</v>
      </c>
      <c r="H13" s="45">
        <f>E13/D13*100</f>
        <v>0.29239766081871343</v>
      </c>
      <c r="I13" s="45">
        <f>E13*100/F13</f>
        <v>10.204081632653061</v>
      </c>
    </row>
    <row r="14" spans="1:9" ht="12.75">
      <c r="A14" s="16" t="s">
        <v>9</v>
      </c>
      <c r="B14" s="2" t="s">
        <v>33</v>
      </c>
      <c r="C14" s="33">
        <v>9</v>
      </c>
      <c r="D14" s="33">
        <v>9</v>
      </c>
      <c r="E14" s="33">
        <v>1.7</v>
      </c>
      <c r="F14" s="33">
        <v>2.2</v>
      </c>
      <c r="G14" s="46">
        <f>E14/C14*100</f>
        <v>18.88888888888889</v>
      </c>
      <c r="H14" s="45">
        <f>E14/D14*100</f>
        <v>18.88888888888889</v>
      </c>
      <c r="I14" s="45">
        <f>E14*100/F14</f>
        <v>77.27272727272727</v>
      </c>
    </row>
    <row r="15" spans="1:9" ht="18" customHeight="1">
      <c r="A15" s="42" t="s">
        <v>76</v>
      </c>
      <c r="B15" s="2" t="s">
        <v>77</v>
      </c>
      <c r="C15" s="33"/>
      <c r="D15" s="33"/>
      <c r="E15" s="33">
        <v>0</v>
      </c>
      <c r="F15" s="33">
        <v>0</v>
      </c>
      <c r="G15" s="46"/>
      <c r="H15" s="45"/>
      <c r="I15" s="45"/>
    </row>
    <row r="16" spans="1:9" ht="12.75">
      <c r="A16" s="39" t="s">
        <v>64</v>
      </c>
      <c r="B16" s="2" t="s">
        <v>65</v>
      </c>
      <c r="C16" s="33">
        <v>0</v>
      </c>
      <c r="D16" s="33">
        <v>39</v>
      </c>
      <c r="E16" s="33">
        <v>2</v>
      </c>
      <c r="F16" s="33">
        <v>16.8</v>
      </c>
      <c r="G16" s="46"/>
      <c r="H16" s="45">
        <f>E16/D16*100</f>
        <v>5.128205128205128</v>
      </c>
      <c r="I16" s="45">
        <f>E16*100/F16</f>
        <v>11.904761904761905</v>
      </c>
    </row>
    <row r="17" spans="1:9" ht="12.75">
      <c r="A17" s="18" t="s">
        <v>20</v>
      </c>
      <c r="B17" s="7"/>
      <c r="C17" s="29">
        <f>C18</f>
        <v>39</v>
      </c>
      <c r="D17" s="29">
        <f>D18+D21+D22</f>
        <v>39</v>
      </c>
      <c r="E17" s="29">
        <f>E18+E21+E22</f>
        <v>1.1</v>
      </c>
      <c r="F17" s="29">
        <f>F18+F22+F21</f>
        <v>8</v>
      </c>
      <c r="G17" s="29">
        <f>E17/C17*100</f>
        <v>2.8205128205128207</v>
      </c>
      <c r="H17" s="30">
        <f>E17/D17*100</f>
        <v>2.8205128205128207</v>
      </c>
      <c r="I17" s="31">
        <f>E17*100/F17</f>
        <v>13.750000000000002</v>
      </c>
    </row>
    <row r="18" spans="1:9" ht="42" customHeight="1">
      <c r="A18" s="41" t="s">
        <v>10</v>
      </c>
      <c r="B18" s="6" t="s">
        <v>34</v>
      </c>
      <c r="C18" s="32">
        <f>C19</f>
        <v>39</v>
      </c>
      <c r="D18" s="32">
        <f>D19</f>
        <v>39</v>
      </c>
      <c r="E18" s="32">
        <f>E19+E20</f>
        <v>1.1</v>
      </c>
      <c r="F18" s="32">
        <f>F19</f>
        <v>1.4</v>
      </c>
      <c r="G18" s="29">
        <f>E18/C18*100</f>
        <v>2.8205128205128207</v>
      </c>
      <c r="H18" s="30">
        <f>E18/D18*100</f>
        <v>2.8205128205128207</v>
      </c>
      <c r="I18" s="31">
        <f>E18*100/F18</f>
        <v>78.57142857142858</v>
      </c>
    </row>
    <row r="19" spans="1:9" ht="49.5" customHeight="1">
      <c r="A19" s="42" t="s">
        <v>59</v>
      </c>
      <c r="B19" s="2" t="s">
        <v>63</v>
      </c>
      <c r="C19" s="33">
        <v>39</v>
      </c>
      <c r="D19" s="33">
        <v>39</v>
      </c>
      <c r="E19" s="33">
        <v>1.1</v>
      </c>
      <c r="F19" s="33">
        <v>1.4</v>
      </c>
      <c r="G19" s="46">
        <f>E19/C19*100</f>
        <v>2.8205128205128207</v>
      </c>
      <c r="H19" s="45">
        <f>E19/D19*100</f>
        <v>2.8205128205128207</v>
      </c>
      <c r="I19" s="45">
        <f>E19*100/F19</f>
        <v>78.57142857142858</v>
      </c>
    </row>
    <row r="20" spans="1:9" ht="19.5" customHeight="1" hidden="1">
      <c r="A20" s="42" t="s">
        <v>89</v>
      </c>
      <c r="B20" s="2" t="s">
        <v>88</v>
      </c>
      <c r="C20" s="33"/>
      <c r="D20" s="33"/>
      <c r="E20" s="33"/>
      <c r="F20" s="33"/>
      <c r="G20" s="46"/>
      <c r="H20" s="45"/>
      <c r="I20" s="45"/>
    </row>
    <row r="21" spans="1:9" ht="29.25" customHeight="1">
      <c r="A21" s="47" t="s">
        <v>74</v>
      </c>
      <c r="B21" s="40" t="s">
        <v>75</v>
      </c>
      <c r="C21" s="33"/>
      <c r="D21" s="33"/>
      <c r="E21" s="33"/>
      <c r="F21" s="33">
        <v>6.6</v>
      </c>
      <c r="G21" s="46"/>
      <c r="H21" s="45"/>
      <c r="I21" s="45">
        <f>E21*100/F21</f>
        <v>0</v>
      </c>
    </row>
    <row r="22" spans="1:9" ht="0.75" customHeight="1">
      <c r="A22" s="16" t="s">
        <v>70</v>
      </c>
      <c r="B22" s="2" t="s">
        <v>71</v>
      </c>
      <c r="C22" s="33"/>
      <c r="D22" s="33"/>
      <c r="E22" s="33"/>
      <c r="F22" s="33">
        <v>0</v>
      </c>
      <c r="G22" s="46" t="e">
        <f>E22/C22*100</f>
        <v>#DIV/0!</v>
      </c>
      <c r="H22" s="30"/>
      <c r="I22" s="31" t="e">
        <f>E22*100/F22</f>
        <v>#DIV/0!</v>
      </c>
    </row>
    <row r="23" spans="1:9" ht="18" customHeight="1" hidden="1">
      <c r="A23" s="16"/>
      <c r="B23" s="2"/>
      <c r="C23" s="33"/>
      <c r="D23" s="33"/>
      <c r="E23" s="33"/>
      <c r="F23" s="33"/>
      <c r="G23" s="46" t="e">
        <f>E23/C23*100</f>
        <v>#DIV/0!</v>
      </c>
      <c r="H23" s="30"/>
      <c r="I23" s="31"/>
    </row>
    <row r="24" spans="1:9" ht="18.75" customHeight="1">
      <c r="A24" s="17" t="s">
        <v>11</v>
      </c>
      <c r="B24" s="6" t="s">
        <v>35</v>
      </c>
      <c r="C24" s="32">
        <f>C25+C26+C30+C27+C29+C31+C33</f>
        <v>1964.7</v>
      </c>
      <c r="D24" s="32">
        <f>D25+D26+D30+D27+D29+D31+D33+D28</f>
        <v>2507.1000000000004</v>
      </c>
      <c r="E24" s="32">
        <f>E25+E26+E30+E27+E29+E31+E33+E28</f>
        <v>438.59999999999997</v>
      </c>
      <c r="F24" s="32">
        <f>F25+F26+F30+F27+F29+F31+F33+F28</f>
        <v>437</v>
      </c>
      <c r="G24" s="29">
        <f>E24/C24*100</f>
        <v>22.324018934188423</v>
      </c>
      <c r="H24" s="30">
        <f>E24/D24*100</f>
        <v>17.494316142156272</v>
      </c>
      <c r="I24" s="31">
        <f>E24*100/F24</f>
        <v>100.36613272311213</v>
      </c>
    </row>
    <row r="25" spans="1:9" ht="24">
      <c r="A25" s="16" t="s">
        <v>46</v>
      </c>
      <c r="B25" s="2" t="s">
        <v>36</v>
      </c>
      <c r="C25" s="33">
        <v>1531</v>
      </c>
      <c r="D25" s="33">
        <v>1583</v>
      </c>
      <c r="E25" s="33">
        <v>374.4</v>
      </c>
      <c r="F25" s="33">
        <v>408.5</v>
      </c>
      <c r="G25" s="46">
        <f>E25/C25*100</f>
        <v>24.454604833442193</v>
      </c>
      <c r="H25" s="45">
        <f>E25/D25*100</f>
        <v>23.651295009475678</v>
      </c>
      <c r="I25" s="45">
        <f>E25*100/F25</f>
        <v>91.65238678090576</v>
      </c>
    </row>
    <row r="26" spans="1:9" ht="35.25" customHeight="1">
      <c r="A26" s="16" t="s">
        <v>61</v>
      </c>
      <c r="B26" s="2" t="s">
        <v>60</v>
      </c>
      <c r="C26" s="33">
        <v>150</v>
      </c>
      <c r="D26" s="33">
        <v>150</v>
      </c>
      <c r="E26" s="33">
        <v>0</v>
      </c>
      <c r="F26" s="33"/>
      <c r="G26" s="46">
        <f>E26/C26*100</f>
        <v>0</v>
      </c>
      <c r="H26" s="45">
        <f>E26/D26*100</f>
        <v>0</v>
      </c>
      <c r="I26" s="45"/>
    </row>
    <row r="27" spans="1:9" ht="29.25" customHeight="1">
      <c r="A27" s="16" t="s">
        <v>66</v>
      </c>
      <c r="B27" s="2" t="s">
        <v>67</v>
      </c>
      <c r="C27" s="33">
        <v>0</v>
      </c>
      <c r="D27" s="33">
        <v>476</v>
      </c>
      <c r="E27" s="33">
        <v>0</v>
      </c>
      <c r="F27" s="33"/>
      <c r="G27" s="46"/>
      <c r="H27" s="45"/>
      <c r="I27" s="45"/>
    </row>
    <row r="28" spans="1:9" ht="0.75" customHeight="1">
      <c r="A28" s="42" t="s">
        <v>85</v>
      </c>
      <c r="B28" s="44" t="s">
        <v>86</v>
      </c>
      <c r="C28" s="33"/>
      <c r="D28" s="33"/>
      <c r="E28" s="33"/>
      <c r="F28" s="33"/>
      <c r="G28" s="46"/>
      <c r="H28" s="45"/>
      <c r="I28" s="45"/>
    </row>
    <row r="29" spans="1:9" ht="24" customHeight="1">
      <c r="A29" s="16" t="s">
        <v>68</v>
      </c>
      <c r="B29" s="2" t="s">
        <v>69</v>
      </c>
      <c r="C29" s="33">
        <v>183.3</v>
      </c>
      <c r="D29" s="33">
        <v>183.3</v>
      </c>
      <c r="E29" s="33">
        <v>35.5</v>
      </c>
      <c r="F29" s="33"/>
      <c r="G29" s="46">
        <f aca="true" t="shared" si="3" ref="G29:G35">E29/C29*100</f>
        <v>19.367157665030003</v>
      </c>
      <c r="H29" s="45">
        <f>E29/D29*100</f>
        <v>19.367157665030003</v>
      </c>
      <c r="I29" s="45"/>
    </row>
    <row r="30" spans="1:9" ht="27.75" customHeight="1">
      <c r="A30" s="16" t="s">
        <v>82</v>
      </c>
      <c r="B30" s="2" t="s">
        <v>58</v>
      </c>
      <c r="C30" s="33">
        <v>100.4</v>
      </c>
      <c r="D30" s="33">
        <v>114.8</v>
      </c>
      <c r="E30" s="33">
        <v>28.7</v>
      </c>
      <c r="F30" s="33">
        <v>28.5</v>
      </c>
      <c r="G30" s="46">
        <f t="shared" si="3"/>
        <v>28.585657370517925</v>
      </c>
      <c r="H30" s="45">
        <f>E30/D30*100</f>
        <v>25</v>
      </c>
      <c r="I30" s="45">
        <f aca="true" t="shared" si="4" ref="I30:I35">E30*100/F30</f>
        <v>100.70175438596492</v>
      </c>
    </row>
    <row r="31" spans="1:9" ht="19.5" customHeight="1" hidden="1">
      <c r="A31" s="16" t="s">
        <v>72</v>
      </c>
      <c r="B31" s="2" t="s">
        <v>73</v>
      </c>
      <c r="C31" s="33"/>
      <c r="D31" s="33"/>
      <c r="E31" s="33">
        <v>0</v>
      </c>
      <c r="F31" s="33">
        <v>0</v>
      </c>
      <c r="G31" s="46" t="e">
        <f t="shared" si="3"/>
        <v>#DIV/0!</v>
      </c>
      <c r="H31" s="45" t="e">
        <f>E31/D31*100</f>
        <v>#DIV/0!</v>
      </c>
      <c r="I31" s="45" t="e">
        <f t="shared" si="4"/>
        <v>#DIV/0!</v>
      </c>
    </row>
    <row r="32" spans="1:9" ht="6" customHeight="1" hidden="1">
      <c r="A32" s="16" t="s">
        <v>25</v>
      </c>
      <c r="B32" s="2"/>
      <c r="C32" s="33"/>
      <c r="D32" s="33"/>
      <c r="E32" s="33"/>
      <c r="F32" s="33"/>
      <c r="G32" s="46" t="e">
        <f t="shared" si="3"/>
        <v>#DIV/0!</v>
      </c>
      <c r="H32" s="30" t="e">
        <f>E32/D32*100</f>
        <v>#DIV/0!</v>
      </c>
      <c r="I32" s="45" t="e">
        <f t="shared" si="4"/>
        <v>#DIV/0!</v>
      </c>
    </row>
    <row r="33" spans="1:9" ht="22.5" customHeight="1" hidden="1">
      <c r="A33" s="16" t="s">
        <v>80</v>
      </c>
      <c r="B33" s="2" t="s">
        <v>81</v>
      </c>
      <c r="C33" s="33"/>
      <c r="D33" s="33"/>
      <c r="E33" s="33">
        <v>0</v>
      </c>
      <c r="F33" s="33"/>
      <c r="G33" s="46" t="e">
        <f t="shared" si="3"/>
        <v>#DIV/0!</v>
      </c>
      <c r="H33" s="30"/>
      <c r="I33" s="45" t="e">
        <f t="shared" si="4"/>
        <v>#DIV/0!</v>
      </c>
    </row>
    <row r="34" spans="1:9" ht="21" customHeight="1" hidden="1">
      <c r="A34" s="41" t="s">
        <v>12</v>
      </c>
      <c r="B34" s="6" t="s">
        <v>37</v>
      </c>
      <c r="C34" s="32"/>
      <c r="D34" s="32"/>
      <c r="E34" s="32"/>
      <c r="F34" s="32"/>
      <c r="G34" s="29" t="e">
        <f t="shared" si="3"/>
        <v>#DIV/0!</v>
      </c>
      <c r="H34" s="30"/>
      <c r="I34" s="31" t="e">
        <f t="shared" si="4"/>
        <v>#DIV/0!</v>
      </c>
    </row>
    <row r="35" spans="1:9" ht="15.75" customHeight="1">
      <c r="A35" s="19" t="s">
        <v>13</v>
      </c>
      <c r="B35" s="8"/>
      <c r="C35" s="35">
        <f>C4+C24+C34</f>
        <v>2323.7</v>
      </c>
      <c r="D35" s="35">
        <f>D4+D24+D34</f>
        <v>2929.1000000000004</v>
      </c>
      <c r="E35" s="35">
        <f>E4+E24+E34</f>
        <v>474.49999999999994</v>
      </c>
      <c r="F35" s="35">
        <f>F4+F24+F34</f>
        <v>486.5</v>
      </c>
      <c r="G35" s="29">
        <f t="shared" si="3"/>
        <v>20.420019796014977</v>
      </c>
      <c r="H35" s="30">
        <f>E35/D35*100</f>
        <v>16.199515209449995</v>
      </c>
      <c r="I35" s="31">
        <f t="shared" si="4"/>
        <v>97.5334018499486</v>
      </c>
    </row>
    <row r="36" spans="1:9" ht="11.25" customHeight="1">
      <c r="A36" s="7" t="s">
        <v>14</v>
      </c>
      <c r="B36" s="7"/>
      <c r="C36" s="32"/>
      <c r="D36" s="32"/>
      <c r="E36" s="32"/>
      <c r="F36" s="32"/>
      <c r="G36" s="29"/>
      <c r="H36" s="30"/>
      <c r="I36" s="31"/>
    </row>
    <row r="37" spans="1:9" ht="12.75">
      <c r="A37" s="17" t="s">
        <v>15</v>
      </c>
      <c r="B37" s="9" t="s">
        <v>38</v>
      </c>
      <c r="C37" s="32">
        <v>613.6</v>
      </c>
      <c r="D37" s="32">
        <v>671.8</v>
      </c>
      <c r="E37" s="32">
        <v>123.7</v>
      </c>
      <c r="F37" s="32">
        <v>108.2</v>
      </c>
      <c r="G37" s="29">
        <f aca="true" t="shared" si="5" ref="G37:G42">E37/C37*100</f>
        <v>20.159713168187743</v>
      </c>
      <c r="H37" s="30">
        <f aca="true" t="shared" si="6" ref="H37:H44">E37/D37*100</f>
        <v>18.41321821970825</v>
      </c>
      <c r="I37" s="31">
        <f aca="true" t="shared" si="7" ref="I37:I42">E37*100/F37</f>
        <v>114.3253234750462</v>
      </c>
    </row>
    <row r="38" spans="1:9" ht="12.75">
      <c r="A38" s="16" t="s">
        <v>16</v>
      </c>
      <c r="B38" s="2">
        <v>211.213</v>
      </c>
      <c r="C38" s="33">
        <v>535.5</v>
      </c>
      <c r="D38" s="33">
        <v>583.7</v>
      </c>
      <c r="E38" s="33">
        <v>102.7</v>
      </c>
      <c r="F38" s="33">
        <v>92.9</v>
      </c>
      <c r="G38" s="46">
        <f t="shared" si="5"/>
        <v>19.178338001867417</v>
      </c>
      <c r="H38" s="45">
        <f t="shared" si="6"/>
        <v>17.59465478841871</v>
      </c>
      <c r="I38" s="45">
        <f t="shared" si="7"/>
        <v>110.54897739504844</v>
      </c>
    </row>
    <row r="39" spans="1:9" ht="12.75">
      <c r="A39" s="16" t="s">
        <v>23</v>
      </c>
      <c r="B39" s="2">
        <v>223</v>
      </c>
      <c r="C39" s="33">
        <v>30</v>
      </c>
      <c r="D39" s="33">
        <v>38</v>
      </c>
      <c r="E39" s="33">
        <v>15.9</v>
      </c>
      <c r="F39" s="33">
        <v>8</v>
      </c>
      <c r="G39" s="46">
        <f t="shared" si="5"/>
        <v>53</v>
      </c>
      <c r="H39" s="45">
        <f t="shared" si="6"/>
        <v>41.8421052631579</v>
      </c>
      <c r="I39" s="45">
        <f t="shared" si="7"/>
        <v>198.75</v>
      </c>
    </row>
    <row r="40" spans="1:9" ht="12.75">
      <c r="A40" s="16" t="s">
        <v>17</v>
      </c>
      <c r="B40" s="2"/>
      <c r="C40" s="33">
        <f>C37-C38-C39</f>
        <v>48.10000000000002</v>
      </c>
      <c r="D40" s="33">
        <f>D37-D38-D39</f>
        <v>50.09999999999991</v>
      </c>
      <c r="E40" s="33">
        <f>E37-E38-E39</f>
        <v>5.1</v>
      </c>
      <c r="F40" s="33">
        <f>F37-F38-F39</f>
        <v>7.299999999999997</v>
      </c>
      <c r="G40" s="46">
        <f t="shared" si="5"/>
        <v>10.602910602910596</v>
      </c>
      <c r="H40" s="45">
        <f t="shared" si="6"/>
        <v>10.179640718562892</v>
      </c>
      <c r="I40" s="45">
        <f t="shared" si="7"/>
        <v>69.86301369863016</v>
      </c>
    </row>
    <row r="41" spans="1:9" ht="12.75" customHeight="1">
      <c r="A41" s="18" t="s">
        <v>79</v>
      </c>
      <c r="B41" s="10" t="s">
        <v>50</v>
      </c>
      <c r="C41" s="29">
        <v>100.4</v>
      </c>
      <c r="D41" s="29">
        <v>114.8</v>
      </c>
      <c r="E41" s="29">
        <v>26.1</v>
      </c>
      <c r="F41" s="29">
        <v>28.4</v>
      </c>
      <c r="G41" s="29">
        <f t="shared" si="5"/>
        <v>25.996015936254977</v>
      </c>
      <c r="H41" s="30">
        <f t="shared" si="6"/>
        <v>22.735191637630663</v>
      </c>
      <c r="I41" s="31">
        <f t="shared" si="7"/>
        <v>91.90140845070422</v>
      </c>
    </row>
    <row r="42" spans="1:9" ht="24">
      <c r="A42" s="17" t="s">
        <v>39</v>
      </c>
      <c r="B42" s="9" t="s">
        <v>40</v>
      </c>
      <c r="C42" s="32">
        <v>450</v>
      </c>
      <c r="D42" s="32">
        <v>465.1</v>
      </c>
      <c r="E42" s="32">
        <v>109</v>
      </c>
      <c r="F42" s="32">
        <v>113.4</v>
      </c>
      <c r="G42" s="29">
        <f t="shared" si="5"/>
        <v>24.22222222222222</v>
      </c>
      <c r="H42" s="30">
        <f t="shared" si="6"/>
        <v>23.43582025370888</v>
      </c>
      <c r="I42" s="31">
        <f t="shared" si="7"/>
        <v>96.11992945326278</v>
      </c>
    </row>
    <row r="43" spans="1:9" ht="15" customHeight="1">
      <c r="A43" s="17" t="s">
        <v>52</v>
      </c>
      <c r="B43" s="9" t="s">
        <v>51</v>
      </c>
      <c r="C43" s="32"/>
      <c r="D43" s="32">
        <v>32.4</v>
      </c>
      <c r="E43" s="32">
        <v>0</v>
      </c>
      <c r="F43" s="32">
        <v>0</v>
      </c>
      <c r="G43" s="29"/>
      <c r="H43" s="30">
        <f t="shared" si="6"/>
        <v>0</v>
      </c>
      <c r="I43" s="31"/>
    </row>
    <row r="44" spans="1:9" ht="12.75">
      <c r="A44" s="17" t="s">
        <v>84</v>
      </c>
      <c r="B44" s="9" t="s">
        <v>83</v>
      </c>
      <c r="C44" s="32">
        <v>475.7</v>
      </c>
      <c r="D44" s="32">
        <v>475.7</v>
      </c>
      <c r="E44" s="32">
        <v>116.6</v>
      </c>
      <c r="F44" s="32">
        <v>143.7</v>
      </c>
      <c r="G44" s="29">
        <f aca="true" t="shared" si="8" ref="G44:G51">E44/C44*100</f>
        <v>24.5112465839815</v>
      </c>
      <c r="H44" s="30">
        <f t="shared" si="6"/>
        <v>24.5112465839815</v>
      </c>
      <c r="I44" s="31">
        <f aca="true" t="shared" si="9" ref="I44:I49">E44*100/F44</f>
        <v>81.14126652748783</v>
      </c>
    </row>
    <row r="45" spans="1:9" ht="0.75" customHeight="1">
      <c r="A45" s="18" t="s">
        <v>43</v>
      </c>
      <c r="B45" s="10" t="s">
        <v>53</v>
      </c>
      <c r="C45" s="29"/>
      <c r="D45" s="29"/>
      <c r="E45" s="34">
        <v>0</v>
      </c>
      <c r="F45" s="34"/>
      <c r="G45" s="29" t="e">
        <f t="shared" si="8"/>
        <v>#DIV/0!</v>
      </c>
      <c r="H45" s="30"/>
      <c r="I45" s="31" t="e">
        <f t="shared" si="9"/>
        <v>#DIV/0!</v>
      </c>
    </row>
    <row r="46" spans="1:9" ht="24">
      <c r="A46" s="17" t="s">
        <v>21</v>
      </c>
      <c r="B46" s="9" t="s">
        <v>41</v>
      </c>
      <c r="C46" s="32">
        <v>669</v>
      </c>
      <c r="D46" s="32">
        <v>691.5</v>
      </c>
      <c r="E46" s="32">
        <v>127.1</v>
      </c>
      <c r="F46" s="32">
        <v>131.7</v>
      </c>
      <c r="G46" s="29">
        <f t="shared" si="8"/>
        <v>18.998505231689087</v>
      </c>
      <c r="H46" s="30">
        <f aca="true" t="shared" si="10" ref="H46:H52">E46/D46*100</f>
        <v>18.380332610267534</v>
      </c>
      <c r="I46" s="31">
        <f t="shared" si="9"/>
        <v>96.5072133637054</v>
      </c>
    </row>
    <row r="47" spans="1:9" ht="12.75">
      <c r="A47" s="16" t="s">
        <v>16</v>
      </c>
      <c r="B47" s="2">
        <v>211.213</v>
      </c>
      <c r="C47" s="33">
        <v>500.9</v>
      </c>
      <c r="D47" s="33">
        <v>616.8</v>
      </c>
      <c r="E47" s="33">
        <v>113.3</v>
      </c>
      <c r="F47" s="33">
        <v>117.6</v>
      </c>
      <c r="G47" s="46">
        <f t="shared" si="8"/>
        <v>22.619285286484327</v>
      </c>
      <c r="H47" s="45">
        <f t="shared" si="10"/>
        <v>18.36900129701686</v>
      </c>
      <c r="I47" s="45">
        <f t="shared" si="9"/>
        <v>96.343537414966</v>
      </c>
    </row>
    <row r="48" spans="1:9" ht="15.75" customHeight="1">
      <c r="A48" s="16" t="s">
        <v>23</v>
      </c>
      <c r="B48" s="2">
        <v>223</v>
      </c>
      <c r="C48" s="33">
        <v>46.2</v>
      </c>
      <c r="D48" s="33">
        <v>26.3</v>
      </c>
      <c r="E48" s="33">
        <v>11.1</v>
      </c>
      <c r="F48" s="33">
        <v>13.1</v>
      </c>
      <c r="G48" s="46">
        <f t="shared" si="8"/>
        <v>24.025974025974023</v>
      </c>
      <c r="H48" s="45">
        <f t="shared" si="10"/>
        <v>42.20532319391635</v>
      </c>
      <c r="I48" s="45">
        <f t="shared" si="9"/>
        <v>84.73282442748092</v>
      </c>
    </row>
    <row r="49" spans="1:9" ht="12.75">
      <c r="A49" s="16" t="s">
        <v>44</v>
      </c>
      <c r="B49" s="2"/>
      <c r="C49" s="33">
        <f>C46-C47-C48</f>
        <v>121.90000000000002</v>
      </c>
      <c r="D49" s="33">
        <f>D46-D47-D48</f>
        <v>48.40000000000005</v>
      </c>
      <c r="E49" s="33">
        <f>E46-E47-E48</f>
        <v>2.6999999999999975</v>
      </c>
      <c r="F49" s="33">
        <f>F46-F47-F48</f>
        <v>0.9999999999999947</v>
      </c>
      <c r="G49" s="46">
        <f t="shared" si="8"/>
        <v>2.2149302707136975</v>
      </c>
      <c r="H49" s="45">
        <f t="shared" si="10"/>
        <v>5.578512396694204</v>
      </c>
      <c r="I49" s="45">
        <f t="shared" si="9"/>
        <v>270.0000000000012</v>
      </c>
    </row>
    <row r="50" spans="1:9" ht="12" customHeight="1">
      <c r="A50" s="27" t="s">
        <v>54</v>
      </c>
      <c r="B50" s="28" t="s">
        <v>93</v>
      </c>
      <c r="C50" s="34">
        <v>10</v>
      </c>
      <c r="D50" s="34">
        <v>10</v>
      </c>
      <c r="E50" s="34">
        <v>1</v>
      </c>
      <c r="F50" s="34"/>
      <c r="G50" s="29">
        <f t="shared" si="8"/>
        <v>10</v>
      </c>
      <c r="H50" s="30">
        <f t="shared" si="10"/>
        <v>10</v>
      </c>
      <c r="I50" s="45"/>
    </row>
    <row r="51" spans="1:9" ht="12" customHeight="1">
      <c r="A51" s="18" t="s">
        <v>55</v>
      </c>
      <c r="B51" s="10" t="s">
        <v>94</v>
      </c>
      <c r="C51" s="29">
        <v>5</v>
      </c>
      <c r="D51" s="29">
        <v>5</v>
      </c>
      <c r="E51" s="34">
        <v>0</v>
      </c>
      <c r="F51" s="34"/>
      <c r="G51" s="29">
        <f t="shared" si="8"/>
        <v>0</v>
      </c>
      <c r="H51" s="30">
        <f t="shared" si="10"/>
        <v>0</v>
      </c>
      <c r="I51" s="45"/>
    </row>
    <row r="52" spans="1:9" ht="12.75" customHeight="1">
      <c r="A52" s="27" t="s">
        <v>42</v>
      </c>
      <c r="B52" s="6">
        <v>1003</v>
      </c>
      <c r="C52" s="32">
        <f>C53+C54</f>
        <v>0</v>
      </c>
      <c r="D52" s="32">
        <f>D53+D54</f>
        <v>476</v>
      </c>
      <c r="E52" s="32">
        <f>E53+E54</f>
        <v>0</v>
      </c>
      <c r="F52" s="32">
        <f>F53+F54</f>
        <v>0</v>
      </c>
      <c r="G52" s="29"/>
      <c r="H52" s="30">
        <f t="shared" si="10"/>
        <v>0</v>
      </c>
      <c r="I52" s="45"/>
    </row>
    <row r="53" spans="1:9" ht="14.25" customHeight="1">
      <c r="A53" s="43" t="s">
        <v>78</v>
      </c>
      <c r="B53" s="11"/>
      <c r="C53" s="33"/>
      <c r="D53" s="33">
        <v>476</v>
      </c>
      <c r="E53" s="33"/>
      <c r="F53" s="33"/>
      <c r="G53" s="29"/>
      <c r="H53" s="30"/>
      <c r="I53" s="31"/>
    </row>
    <row r="54" spans="1:9" ht="0.75" customHeight="1">
      <c r="A54" s="42" t="s">
        <v>87</v>
      </c>
      <c r="B54" s="11"/>
      <c r="C54" s="33"/>
      <c r="D54" s="33"/>
      <c r="E54" s="33"/>
      <c r="F54" s="33"/>
      <c r="G54" s="29"/>
      <c r="H54" s="45" t="e">
        <f>E54/D54*100</f>
        <v>#DIV/0!</v>
      </c>
      <c r="I54" s="31" t="e">
        <f>E54*100/F54</f>
        <v>#DIV/0!</v>
      </c>
    </row>
    <row r="55" spans="1:9" ht="12" customHeight="1">
      <c r="A55" s="19" t="s">
        <v>18</v>
      </c>
      <c r="B55" s="8"/>
      <c r="C55" s="36">
        <f>C37+C41+C42+C43+C44+C45+C46+C50+C51+C52</f>
        <v>2323.7</v>
      </c>
      <c r="D55" s="36">
        <f>D37+D41+D42+D43+D44+D45+D46+D50+D51+D52</f>
        <v>2942.3</v>
      </c>
      <c r="E55" s="36">
        <f>E37+E41+E42+E43+E44+E45+E46+E50+E51+E52</f>
        <v>503.5</v>
      </c>
      <c r="F55" s="36">
        <f>F37+F41+F42+F43+F44+F45+F46+F50+F51+F52</f>
        <v>525.4</v>
      </c>
      <c r="G55" s="29">
        <f>E55/C55*100</f>
        <v>21.668029435813573</v>
      </c>
      <c r="H55" s="30">
        <f>E55/D55*100</f>
        <v>17.112463039119056</v>
      </c>
      <c r="I55" s="31">
        <f>E55*100/F55</f>
        <v>95.83174724019794</v>
      </c>
    </row>
    <row r="56" spans="1:9" ht="19.5" customHeight="1">
      <c r="A56" s="18" t="s">
        <v>45</v>
      </c>
      <c r="B56" s="12"/>
      <c r="C56" s="36">
        <f>C35-C55</f>
        <v>0</v>
      </c>
      <c r="D56" s="36">
        <f>D35-D55</f>
        <v>-13.199999999999818</v>
      </c>
      <c r="E56" s="36">
        <f>E35-E55</f>
        <v>-29.000000000000057</v>
      </c>
      <c r="F56" s="36">
        <f>F35-F55</f>
        <v>-38.89999999999998</v>
      </c>
      <c r="G56" s="29"/>
      <c r="H56" s="37"/>
      <c r="I56" s="38"/>
    </row>
    <row r="57" spans="1:8" ht="6.75" customHeight="1">
      <c r="A57" s="21"/>
      <c r="B57" s="22"/>
      <c r="C57" s="23"/>
      <c r="D57" s="23"/>
      <c r="E57" s="23"/>
      <c r="F57" s="23"/>
      <c r="G57" s="24"/>
      <c r="H57" s="25"/>
    </row>
    <row r="58" spans="1:6" ht="12.75">
      <c r="A58" t="s">
        <v>48</v>
      </c>
      <c r="C58" s="49" t="s">
        <v>49</v>
      </c>
      <c r="D58" s="49"/>
      <c r="E58" s="49"/>
      <c r="F58" s="20"/>
    </row>
    <row r="59" spans="3:6" ht="7.5" customHeight="1">
      <c r="C59" s="49"/>
      <c r="D59" s="49"/>
      <c r="E59" s="49"/>
      <c r="F59" s="20"/>
    </row>
    <row r="60" spans="1:6" ht="12.75">
      <c r="A60" s="26"/>
      <c r="C60" s="20"/>
      <c r="D60" s="20"/>
      <c r="E60" s="20"/>
      <c r="F60" s="20"/>
    </row>
    <row r="61" spans="3:6" ht="12.75">
      <c r="C61" s="20"/>
      <c r="D61" s="20"/>
      <c r="E61" s="20"/>
      <c r="F61" s="20"/>
    </row>
    <row r="62" ht="12.75">
      <c r="A62" s="26"/>
    </row>
  </sheetData>
  <mergeCells count="4">
    <mergeCell ref="A1:I1"/>
    <mergeCell ref="C59:E59"/>
    <mergeCell ref="G2:H2"/>
    <mergeCell ref="C58:E58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2011-01-31T12:21:21Z</cp:lastPrinted>
  <dcterms:created xsi:type="dcterms:W3CDTF">2006-03-13T07:15:44Z</dcterms:created>
  <dcterms:modified xsi:type="dcterms:W3CDTF">2011-10-24T09:40:42Z</dcterms:modified>
  <cp:category/>
  <cp:version/>
  <cp:contentType/>
  <cp:contentStatus/>
</cp:coreProperties>
</file>