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за 2010 год" sheetId="1" r:id="rId1"/>
  </sheets>
  <definedNames/>
  <calcPr fullCalcOnLoad="1"/>
</workbook>
</file>

<file path=xl/sharedStrings.xml><?xml version="1.0" encoding="utf-8"?>
<sst xmlns="http://schemas.openxmlformats.org/spreadsheetml/2006/main" count="100" uniqueCount="98">
  <si>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</si>
  <si>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</si>
  <si>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</si>
  <si>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</si>
  <si>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</si>
  <si>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</si>
  <si>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</si>
  <si>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</si>
  <si>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</si>
  <si>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</si>
  <si>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</si>
  <si>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</si>
  <si>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</si>
  <si>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</si>
  <si>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</si>
  <si>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</si>
  <si>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</si>
  <si>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</si>
  <si>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</si>
  <si>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</si>
  <si>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</si>
  <si>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</si>
  <si>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</si>
  <si>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</si>
  <si>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(тыс.руб.)</t>
  </si>
  <si>
    <t>Взаимные расчеты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</si>
  <si>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</si>
  <si>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</si>
  <si>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</si>
  <si>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</si>
  <si>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</si>
  <si>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</si>
  <si>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</si>
  <si>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</si>
  <si>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</si>
  <si>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</si>
  <si>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</si>
  <si>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</si>
  <si>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0104</t>
  </si>
  <si>
    <t>Национальная безопасность и правоохранит. деятельность</t>
  </si>
  <si>
    <t>0310</t>
  </si>
  <si>
    <t>0801</t>
  </si>
  <si>
    <t>Социальное обеспечение населения</t>
  </si>
  <si>
    <t>Охрана окружающей среды</t>
  </si>
  <si>
    <t>матзатраты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</si>
  <si>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</si>
  <si>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</si>
  <si>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</si>
  <si>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Начальник финансового отдела</t>
  </si>
  <si>
    <t>И.Г. Васильева</t>
  </si>
  <si>
    <t>0203</t>
  </si>
  <si>
    <t>0412</t>
  </si>
  <si>
    <t>Др.вопросы в обл. нац. экономики</t>
  </si>
  <si>
    <t>0603</t>
  </si>
  <si>
    <t>0806</t>
  </si>
  <si>
    <t>Др.вопросы в обл. культуры</t>
  </si>
  <si>
    <t>Физическая культура и спорт</t>
  </si>
  <si>
    <t>0908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</si>
  <si>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</si>
  <si>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</si>
  <si>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</si>
  <si>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</si>
  <si>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993 202 01003 10 0000 151</t>
  </si>
  <si>
    <t>Дотации бюджетам поселений на поддержку мер по обеспечению сбалансированности бюджетов</t>
  </si>
  <si>
    <t>% исп.к утв. плану</t>
  </si>
  <si>
    <t>993 111 05010 10 0000 120</t>
  </si>
  <si>
    <t>ГОСУДАРСТВЕННАЯ ПОШЛИНА</t>
  </si>
  <si>
    <t>993 108 04020 01 0000 110</t>
  </si>
  <si>
    <t>Субсидии бюджетам поселений на обеспечение жильем молодых семей</t>
  </si>
  <si>
    <t>993 202 02008 10 0000 151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</si>
  <si>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</si>
  <si>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</si>
  <si>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t>Прочие неналоговые доходы</t>
  </si>
  <si>
    <t>993 117 05050 10 0000 180</t>
  </si>
  <si>
    <t xml:space="preserve">  Субвенции бюджетам поселений на выполнение передаваемых полномочий</t>
  </si>
  <si>
    <t>993 202 02024 10 0000 151</t>
  </si>
  <si>
    <t>Доходы от продажи земельных участков, наход. в собственности поселений</t>
  </si>
  <si>
    <t>993 114 06014 10 0000 420</t>
  </si>
  <si>
    <t>Задолженность по отмененным налогам</t>
  </si>
  <si>
    <t>182 109 04050 10 1000 110</t>
  </si>
  <si>
    <t xml:space="preserve">  - Субс.молодым семьям (прог."Жилище")</t>
  </si>
  <si>
    <t xml:space="preserve">Национальная оборона </t>
  </si>
  <si>
    <t>Прочие межбюджетные трансферты, передаваемые бюджетам поселений</t>
  </si>
  <si>
    <t>993 202 04999 10 0000 151</t>
  </si>
  <si>
    <t>Субвенции пос.на осущ.полномочий по первичному воинскому учету</t>
  </si>
  <si>
    <t>0500</t>
  </si>
  <si>
    <t xml:space="preserve">Утверж. план на 2010 г </t>
  </si>
  <si>
    <t>Уточ.     план на 2010 г</t>
  </si>
  <si>
    <t xml:space="preserve">% исп. 2010 к 2009 г. </t>
  </si>
  <si>
    <t>Жилищно-коммунальное хозяйство</t>
  </si>
  <si>
    <t>Субсидии бюджетам поселений на обеспечение жильем граждан РФ, проживающих в сельской местности</t>
  </si>
  <si>
    <t>993 202 02085 10 0000 151</t>
  </si>
  <si>
    <t>Социальное развитие села жилье гражданам</t>
  </si>
  <si>
    <t>АНАЛИЗ ИСПОЛНЕНИЯ БЮДЖЕТА  Н.Ч.СЮРБЕЕВСКОГО  ПОСЕЛЕНИЯ НА 01.01.2011 г.</t>
  </si>
  <si>
    <t>Исполнено на 01.01.11</t>
  </si>
  <si>
    <t>Исполнено на 01.01.10</t>
  </si>
  <si>
    <t>993 111 05035 10 0000 120</t>
  </si>
  <si>
    <t>Доходы от сдачи в аренду имущества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</si>
</sst>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4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i/>
      <u val="single"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left"/>
    </xf>
    <xf numFmtId="165" fontId="0" fillId="0" borderId="1" xfId="0" applyNumberFormat="1" applyBorder="1" applyAlignment="1">
      <alignment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/>
  <dimension ref="A1:I62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34.125" style="0" customWidth="1"/>
    <col min="2" max="2" width="23.875" style="0" customWidth="1"/>
    <col min="3" max="3" width="8.00390625" style="0" customWidth="1"/>
    <col min="4" max="4" width="7.375" style="0" customWidth="1"/>
    <col min="5" max="5" width="7.625" style="0" customWidth="1"/>
    <col min="6" max="6" width="8.25390625" style="0" customWidth="1"/>
    <col min="7" max="7" width="6.75390625" style="0" customWidth="1"/>
    <col min="8" max="8" width="8.125" style="0" customWidth="1"/>
    <col min="9" max="9" width="8.75390625" style="0" customWidth="1"/>
  </cols>
  <sheetData>
    <row r="1" spans="1:9" ht="16.5" customHeight="1">
      <c r="A1" s="47" t="s">
        <v>93</v>
      </c>
      <c r="B1" s="47"/>
      <c r="C1" s="47"/>
      <c r="D1" s="47"/>
      <c r="E1" s="47"/>
      <c r="F1" s="47"/>
      <c r="G1" s="47"/>
      <c r="H1" s="47"/>
      <c r="I1" s="47"/>
    </row>
    <row r="2" spans="7:8" ht="12.75">
      <c r="G2" s="49" t="s">
        <v>24</v>
      </c>
      <c r="H2" s="49"/>
    </row>
    <row r="3" spans="1:9" ht="48">
      <c r="A3" s="1" t="s">
        <v>0</v>
      </c>
      <c r="B3" s="1" t="s">
        <v>26</v>
      </c>
      <c r="C3" s="2" t="s">
        <v>86</v>
      </c>
      <c r="D3" s="2" t="s">
        <v>87</v>
      </c>
      <c r="E3" s="2" t="s">
        <v>94</v>
      </c>
      <c r="F3" s="2" t="s">
        <v>95</v>
      </c>
      <c r="G3" s="2" t="s">
        <v>64</v>
      </c>
      <c r="H3" s="2" t="s">
        <v>47</v>
      </c>
      <c r="I3" s="2" t="s">
        <v>88</v>
      </c>
    </row>
    <row r="4" spans="1:9" ht="16.5" customHeight="1">
      <c r="A4" s="3" t="s">
        <v>1</v>
      </c>
      <c r="B4" s="4"/>
      <c r="C4" s="29">
        <f>C5+C17</f>
        <v>222</v>
      </c>
      <c r="D4" s="29">
        <f>D5+D17</f>
        <v>392</v>
      </c>
      <c r="E4" s="29">
        <f>E5+E17</f>
        <v>421</v>
      </c>
      <c r="F4" s="29">
        <f>F5+F17</f>
        <v>612.1999999999999</v>
      </c>
      <c r="G4" s="29">
        <f aca="true" t="shared" si="0" ref="G4:G14">E4/C4*100</f>
        <v>189.63963963963963</v>
      </c>
      <c r="H4" s="30">
        <f aca="true" t="shared" si="1" ref="H4:H14">E4/D4*100</f>
        <v>107.39795918367348</v>
      </c>
      <c r="I4" s="31">
        <f aca="true" t="shared" si="2" ref="I4:I22">E4*100/F4</f>
        <v>68.76837634759883</v>
      </c>
    </row>
    <row r="5" spans="1:9" ht="12.75">
      <c r="A5" s="13" t="s">
        <v>19</v>
      </c>
      <c r="B5" s="4"/>
      <c r="C5" s="29">
        <f>C6+C8+C10+C16</f>
        <v>207</v>
      </c>
      <c r="D5" s="29">
        <f>D6+D8+D10+D16</f>
        <v>331.8</v>
      </c>
      <c r="E5" s="29">
        <f>E6+E8+E10+E16+E15</f>
        <v>359.3</v>
      </c>
      <c r="F5" s="29">
        <f>F6+F8+F10+F16+F15</f>
        <v>579.4</v>
      </c>
      <c r="G5" s="29">
        <f t="shared" si="0"/>
        <v>173.57487922705315</v>
      </c>
      <c r="H5" s="30">
        <f t="shared" si="1"/>
        <v>108.28812537673298</v>
      </c>
      <c r="I5" s="31">
        <f t="shared" si="2"/>
        <v>62.01242664825682</v>
      </c>
    </row>
    <row r="6" spans="1:9" ht="12.75">
      <c r="A6" s="14" t="s">
        <v>2</v>
      </c>
      <c r="B6" s="5" t="s">
        <v>27</v>
      </c>
      <c r="C6" s="32">
        <f>C7</f>
        <v>99</v>
      </c>
      <c r="D6" s="32">
        <f>D7</f>
        <v>136</v>
      </c>
      <c r="E6" s="32">
        <f>E7</f>
        <v>152.3</v>
      </c>
      <c r="F6" s="32">
        <f>F7</f>
        <v>169.5</v>
      </c>
      <c r="G6" s="29">
        <f t="shared" si="0"/>
        <v>153.83838383838383</v>
      </c>
      <c r="H6" s="30">
        <f t="shared" si="1"/>
        <v>111.98529411764706</v>
      </c>
      <c r="I6" s="31">
        <f t="shared" si="2"/>
        <v>89.85250737463127</v>
      </c>
    </row>
    <row r="7" spans="1:9" ht="12.75">
      <c r="A7" s="15" t="s">
        <v>3</v>
      </c>
      <c r="B7" s="1" t="s">
        <v>58</v>
      </c>
      <c r="C7" s="33">
        <v>99</v>
      </c>
      <c r="D7" s="33">
        <v>136</v>
      </c>
      <c r="E7" s="33">
        <v>152.3</v>
      </c>
      <c r="F7" s="33">
        <v>169.5</v>
      </c>
      <c r="G7" s="46">
        <f t="shared" si="0"/>
        <v>153.83838383838383</v>
      </c>
      <c r="H7" s="45">
        <f t="shared" si="1"/>
        <v>111.98529411764706</v>
      </c>
      <c r="I7" s="45">
        <f t="shared" si="2"/>
        <v>89.85250737463127</v>
      </c>
    </row>
    <row r="8" spans="1:9" ht="12.75">
      <c r="A8" s="14" t="s">
        <v>4</v>
      </c>
      <c r="B8" s="5" t="s">
        <v>28</v>
      </c>
      <c r="C8" s="32">
        <f>C9</f>
        <v>6</v>
      </c>
      <c r="D8" s="32">
        <f>D9</f>
        <v>8.8</v>
      </c>
      <c r="E8" s="32">
        <f>E9</f>
        <v>8.8</v>
      </c>
      <c r="F8" s="32">
        <f>F9</f>
        <v>6.1</v>
      </c>
      <c r="G8" s="29">
        <f t="shared" si="0"/>
        <v>146.66666666666669</v>
      </c>
      <c r="H8" s="30">
        <f t="shared" si="1"/>
        <v>100</v>
      </c>
      <c r="I8" s="31">
        <f t="shared" si="2"/>
        <v>144.26229508196724</v>
      </c>
    </row>
    <row r="9" spans="1:9" ht="17.25" customHeight="1">
      <c r="A9" s="16" t="s">
        <v>5</v>
      </c>
      <c r="B9" s="2" t="s">
        <v>59</v>
      </c>
      <c r="C9" s="33">
        <v>6</v>
      </c>
      <c r="D9" s="33">
        <v>8.8</v>
      </c>
      <c r="E9" s="33">
        <v>8.8</v>
      </c>
      <c r="F9" s="33">
        <v>6.1</v>
      </c>
      <c r="G9" s="46">
        <f t="shared" si="0"/>
        <v>146.66666666666669</v>
      </c>
      <c r="H9" s="45">
        <f t="shared" si="1"/>
        <v>100</v>
      </c>
      <c r="I9" s="45">
        <f t="shared" si="2"/>
        <v>144.26229508196724</v>
      </c>
    </row>
    <row r="10" spans="1:9" ht="17.25" customHeight="1">
      <c r="A10" s="17" t="s">
        <v>6</v>
      </c>
      <c r="B10" s="6" t="s">
        <v>29</v>
      </c>
      <c r="C10" s="32">
        <f>C11+C12</f>
        <v>102</v>
      </c>
      <c r="D10" s="32">
        <f>D11+D12</f>
        <v>169.5</v>
      </c>
      <c r="E10" s="32">
        <f>E11+E12</f>
        <v>178.5</v>
      </c>
      <c r="F10" s="32">
        <f>F11+F12</f>
        <v>194.8</v>
      </c>
      <c r="G10" s="29">
        <f t="shared" si="0"/>
        <v>175</v>
      </c>
      <c r="H10" s="30">
        <f t="shared" si="1"/>
        <v>105.30973451327435</v>
      </c>
      <c r="I10" s="31">
        <f t="shared" si="2"/>
        <v>91.6324435318275</v>
      </c>
    </row>
    <row r="11" spans="1:9" ht="12.75">
      <c r="A11" s="16" t="s">
        <v>7</v>
      </c>
      <c r="B11" s="2" t="s">
        <v>30</v>
      </c>
      <c r="C11" s="33">
        <v>42</v>
      </c>
      <c r="D11" s="33">
        <v>51.8</v>
      </c>
      <c r="E11" s="33">
        <v>57.4</v>
      </c>
      <c r="F11" s="33">
        <v>44.2</v>
      </c>
      <c r="G11" s="46">
        <f t="shared" si="0"/>
        <v>136.66666666666666</v>
      </c>
      <c r="H11" s="45">
        <f t="shared" si="1"/>
        <v>110.8108108108108</v>
      </c>
      <c r="I11" s="45">
        <f t="shared" si="2"/>
        <v>129.86425339366514</v>
      </c>
    </row>
    <row r="12" spans="1:9" ht="12.75">
      <c r="A12" s="17" t="s">
        <v>22</v>
      </c>
      <c r="B12" s="6" t="s">
        <v>31</v>
      </c>
      <c r="C12" s="34">
        <f>C13+C14</f>
        <v>60</v>
      </c>
      <c r="D12" s="34">
        <f>D13+D14</f>
        <v>117.7</v>
      </c>
      <c r="E12" s="34">
        <f>E13+E14</f>
        <v>121.1</v>
      </c>
      <c r="F12" s="34">
        <f>F13+F14</f>
        <v>150.6</v>
      </c>
      <c r="G12" s="29">
        <f t="shared" si="0"/>
        <v>201.83333333333331</v>
      </c>
      <c r="H12" s="30">
        <f t="shared" si="1"/>
        <v>102.88870008496176</v>
      </c>
      <c r="I12" s="31">
        <f t="shared" si="2"/>
        <v>80.4116865869854</v>
      </c>
    </row>
    <row r="13" spans="1:9" ht="12.75">
      <c r="A13" s="16" t="s">
        <v>8</v>
      </c>
      <c r="B13" s="2" t="s">
        <v>32</v>
      </c>
      <c r="C13" s="33">
        <v>51</v>
      </c>
      <c r="D13" s="33">
        <v>109</v>
      </c>
      <c r="E13" s="33">
        <v>111.8</v>
      </c>
      <c r="F13" s="33">
        <v>141.6</v>
      </c>
      <c r="G13" s="46">
        <f t="shared" si="0"/>
        <v>219.21568627450978</v>
      </c>
      <c r="H13" s="45">
        <f t="shared" si="1"/>
        <v>102.56880733944953</v>
      </c>
      <c r="I13" s="45">
        <f t="shared" si="2"/>
        <v>78.954802259887</v>
      </c>
    </row>
    <row r="14" spans="1:9" ht="12.75">
      <c r="A14" s="16" t="s">
        <v>9</v>
      </c>
      <c r="B14" s="2" t="s">
        <v>33</v>
      </c>
      <c r="C14" s="33">
        <v>9</v>
      </c>
      <c r="D14" s="33">
        <v>8.7</v>
      </c>
      <c r="E14" s="33">
        <v>9.3</v>
      </c>
      <c r="F14" s="33">
        <v>9</v>
      </c>
      <c r="G14" s="46">
        <f t="shared" si="0"/>
        <v>103.33333333333334</v>
      </c>
      <c r="H14" s="45">
        <f t="shared" si="1"/>
        <v>106.89655172413795</v>
      </c>
      <c r="I14" s="45">
        <f t="shared" si="2"/>
        <v>103.33333333333334</v>
      </c>
    </row>
    <row r="15" spans="1:9" ht="18" customHeight="1">
      <c r="A15" s="42" t="s">
        <v>78</v>
      </c>
      <c r="B15" s="2" t="s">
        <v>79</v>
      </c>
      <c r="C15" s="33"/>
      <c r="D15" s="33"/>
      <c r="E15" s="33">
        <v>-0.8</v>
      </c>
      <c r="F15" s="33">
        <v>-4.6</v>
      </c>
      <c r="G15" s="46"/>
      <c r="H15" s="45"/>
      <c r="I15" s="45"/>
    </row>
    <row r="16" spans="1:9" ht="12.75">
      <c r="A16" s="39" t="s">
        <v>66</v>
      </c>
      <c r="B16" s="2" t="s">
        <v>67</v>
      </c>
      <c r="C16" s="33">
        <v>0</v>
      </c>
      <c r="D16" s="33">
        <v>17.5</v>
      </c>
      <c r="E16" s="33">
        <v>20.5</v>
      </c>
      <c r="F16" s="33">
        <v>213.6</v>
      </c>
      <c r="G16" s="46"/>
      <c r="H16" s="45">
        <f>E16/D16*100</f>
        <v>117.14285714285715</v>
      </c>
      <c r="I16" s="45">
        <f t="shared" si="2"/>
        <v>9.597378277153558</v>
      </c>
    </row>
    <row r="17" spans="1:9" ht="12.75">
      <c r="A17" s="18" t="s">
        <v>20</v>
      </c>
      <c r="B17" s="7"/>
      <c r="C17" s="29">
        <f>C18</f>
        <v>15</v>
      </c>
      <c r="D17" s="29">
        <f>D18+D21+D22</f>
        <v>60.2</v>
      </c>
      <c r="E17" s="29">
        <f>E18+E21+E22</f>
        <v>61.7</v>
      </c>
      <c r="F17" s="29">
        <f>F18+F22+F21</f>
        <v>32.8</v>
      </c>
      <c r="G17" s="29">
        <f>E17/C17*100</f>
        <v>411.3333333333333</v>
      </c>
      <c r="H17" s="30">
        <f>E17/D17*100</f>
        <v>102.49169435215948</v>
      </c>
      <c r="I17" s="31">
        <f t="shared" si="2"/>
        <v>188.109756097561</v>
      </c>
    </row>
    <row r="18" spans="1:9" ht="42" customHeight="1">
      <c r="A18" s="41" t="s">
        <v>10</v>
      </c>
      <c r="B18" s="6" t="s">
        <v>34</v>
      </c>
      <c r="C18" s="32">
        <f>C19</f>
        <v>15</v>
      </c>
      <c r="D18" s="32">
        <f>D19</f>
        <v>42.2</v>
      </c>
      <c r="E18" s="32">
        <f>E19+E20</f>
        <v>43.2</v>
      </c>
      <c r="F18" s="32">
        <f>F19</f>
        <v>14.1</v>
      </c>
      <c r="G18" s="29">
        <f>E18/C18*100</f>
        <v>288.00000000000006</v>
      </c>
      <c r="H18" s="30">
        <f>E18/D18*100</f>
        <v>102.36966824644549</v>
      </c>
      <c r="I18" s="31">
        <f t="shared" si="2"/>
        <v>306.3829787234043</v>
      </c>
    </row>
    <row r="19" spans="1:9" ht="43.5" customHeight="1">
      <c r="A19" s="42" t="s">
        <v>61</v>
      </c>
      <c r="B19" s="2" t="s">
        <v>65</v>
      </c>
      <c r="C19" s="33">
        <v>15</v>
      </c>
      <c r="D19" s="33">
        <v>42.2</v>
      </c>
      <c r="E19" s="33">
        <v>43.1</v>
      </c>
      <c r="F19" s="33">
        <v>14.1</v>
      </c>
      <c r="G19" s="46">
        <f>E19/C19*100</f>
        <v>287.33333333333337</v>
      </c>
      <c r="H19" s="45">
        <f>E19/D19*100</f>
        <v>102.13270142180096</v>
      </c>
      <c r="I19" s="45">
        <f t="shared" si="2"/>
        <v>305.67375886524826</v>
      </c>
    </row>
    <row r="20" spans="1:9" ht="19.5" customHeight="1">
      <c r="A20" s="42" t="s">
        <v>97</v>
      </c>
      <c r="B20" s="2" t="s">
        <v>96</v>
      </c>
      <c r="C20" s="33"/>
      <c r="D20" s="33"/>
      <c r="E20" s="33">
        <v>0.1</v>
      </c>
      <c r="F20" s="33"/>
      <c r="G20" s="46"/>
      <c r="H20" s="45"/>
      <c r="I20" s="45"/>
    </row>
    <row r="21" spans="1:9" ht="34.5" customHeight="1">
      <c r="A21" s="27" t="s">
        <v>76</v>
      </c>
      <c r="B21" s="40" t="s">
        <v>77</v>
      </c>
      <c r="C21" s="33"/>
      <c r="D21" s="33">
        <v>18</v>
      </c>
      <c r="E21" s="33">
        <v>18.5</v>
      </c>
      <c r="F21" s="33">
        <v>18.7</v>
      </c>
      <c r="G21" s="46"/>
      <c r="H21" s="45">
        <f>E21/D21*100</f>
        <v>102.77777777777777</v>
      </c>
      <c r="I21" s="45">
        <f t="shared" si="2"/>
        <v>98.93048128342247</v>
      </c>
    </row>
    <row r="22" spans="1:9" ht="0.75" customHeight="1">
      <c r="A22" s="16" t="s">
        <v>72</v>
      </c>
      <c r="B22" s="2" t="s">
        <v>73</v>
      </c>
      <c r="C22" s="33"/>
      <c r="D22" s="33"/>
      <c r="E22" s="33"/>
      <c r="F22" s="33">
        <v>0</v>
      </c>
      <c r="G22" s="46" t="e">
        <f aca="true" t="shared" si="3" ref="G22:G27">E22/C22*100</f>
        <v>#DIV/0!</v>
      </c>
      <c r="H22" s="30"/>
      <c r="I22" s="31" t="e">
        <f t="shared" si="2"/>
        <v>#DIV/0!</v>
      </c>
    </row>
    <row r="23" spans="1:9" ht="12.75" customHeight="1" hidden="1">
      <c r="A23" s="16"/>
      <c r="B23" s="2"/>
      <c r="C23" s="33"/>
      <c r="D23" s="33"/>
      <c r="E23" s="33"/>
      <c r="F23" s="33"/>
      <c r="G23" s="46" t="e">
        <f t="shared" si="3"/>
        <v>#DIV/0!</v>
      </c>
      <c r="H23" s="30"/>
      <c r="I23" s="31"/>
    </row>
    <row r="24" spans="1:9" ht="18.75" customHeight="1">
      <c r="A24" s="17" t="s">
        <v>11</v>
      </c>
      <c r="B24" s="6" t="s">
        <v>35</v>
      </c>
      <c r="C24" s="32">
        <f>C25+C26+C30+C27+C29+C31+C33</f>
        <v>2431.3999999999996</v>
      </c>
      <c r="D24" s="32">
        <f>D25+D26+D30+D27+D29+D31+D33+D28</f>
        <v>2561.6</v>
      </c>
      <c r="E24" s="32">
        <f>E25+E26+E30+E27+E29+E31+E33+E28</f>
        <v>2561.6</v>
      </c>
      <c r="F24" s="32">
        <f>F25+F26+F30+F27+F29+F31+F33+F28</f>
        <v>2905.8</v>
      </c>
      <c r="G24" s="29">
        <f t="shared" si="3"/>
        <v>105.3549395410052</v>
      </c>
      <c r="H24" s="30">
        <f>E24/D24*100</f>
        <v>100</v>
      </c>
      <c r="I24" s="31">
        <f>E24*100/F24</f>
        <v>88.15472503269324</v>
      </c>
    </row>
    <row r="25" spans="1:9" ht="24">
      <c r="A25" s="16" t="s">
        <v>46</v>
      </c>
      <c r="B25" s="2" t="s">
        <v>36</v>
      </c>
      <c r="C25" s="33">
        <v>1746.1</v>
      </c>
      <c r="D25" s="33">
        <v>1746.1</v>
      </c>
      <c r="E25" s="33">
        <v>1746.1</v>
      </c>
      <c r="F25" s="33">
        <v>2196.9</v>
      </c>
      <c r="G25" s="46">
        <f t="shared" si="3"/>
        <v>100</v>
      </c>
      <c r="H25" s="45">
        <f>E25/D25*100</f>
        <v>100</v>
      </c>
      <c r="I25" s="45">
        <f>E25*100/F25</f>
        <v>79.48017661249943</v>
      </c>
    </row>
    <row r="26" spans="1:9" ht="35.25" customHeight="1">
      <c r="A26" s="16" t="s">
        <v>63</v>
      </c>
      <c r="B26" s="2" t="s">
        <v>62</v>
      </c>
      <c r="C26" s="33">
        <v>200</v>
      </c>
      <c r="D26" s="33">
        <v>200</v>
      </c>
      <c r="E26" s="33">
        <v>200</v>
      </c>
      <c r="F26" s="33">
        <v>50</v>
      </c>
      <c r="G26" s="46">
        <f t="shared" si="3"/>
        <v>100</v>
      </c>
      <c r="H26" s="45">
        <f>E26/D26*100</f>
        <v>100</v>
      </c>
      <c r="I26" s="45">
        <f>E26*100/F26</f>
        <v>400</v>
      </c>
    </row>
    <row r="27" spans="1:9" ht="29.25" customHeight="1">
      <c r="A27" s="16" t="s">
        <v>68</v>
      </c>
      <c r="B27" s="2" t="s">
        <v>69</v>
      </c>
      <c r="C27" s="33">
        <v>90</v>
      </c>
      <c r="D27" s="33">
        <v>0</v>
      </c>
      <c r="E27" s="33">
        <v>0</v>
      </c>
      <c r="F27" s="33">
        <v>141.8</v>
      </c>
      <c r="G27" s="46">
        <f t="shared" si="3"/>
        <v>0</v>
      </c>
      <c r="H27" s="45"/>
      <c r="I27" s="45">
        <f>E27*100/F27</f>
        <v>0</v>
      </c>
    </row>
    <row r="28" spans="1:9" ht="29.25" customHeight="1">
      <c r="A28" s="42" t="s">
        <v>90</v>
      </c>
      <c r="B28" s="44" t="s">
        <v>91</v>
      </c>
      <c r="C28" s="33"/>
      <c r="D28" s="33">
        <v>321</v>
      </c>
      <c r="E28" s="33">
        <v>321</v>
      </c>
      <c r="F28" s="33"/>
      <c r="G28" s="46"/>
      <c r="H28" s="45">
        <f>E28/D28*100</f>
        <v>100</v>
      </c>
      <c r="I28" s="45"/>
    </row>
    <row r="29" spans="1:9" ht="24" customHeight="1">
      <c r="A29" s="16" t="s">
        <v>70</v>
      </c>
      <c r="B29" s="2" t="s">
        <v>71</v>
      </c>
      <c r="C29" s="33">
        <v>183.1</v>
      </c>
      <c r="D29" s="33">
        <v>183.1</v>
      </c>
      <c r="E29" s="33">
        <v>183.1</v>
      </c>
      <c r="F29" s="33">
        <v>175.4</v>
      </c>
      <c r="G29" s="46">
        <f aca="true" t="shared" si="4" ref="G29:G35">E29/C29*100</f>
        <v>100</v>
      </c>
      <c r="H29" s="45">
        <f>E29/D29*100</f>
        <v>100</v>
      </c>
      <c r="I29" s="45">
        <f aca="true" t="shared" si="5" ref="I29:I35">E29*100/F29</f>
        <v>104.38996579247434</v>
      </c>
    </row>
    <row r="30" spans="1:9" ht="27.75" customHeight="1">
      <c r="A30" s="16" t="s">
        <v>84</v>
      </c>
      <c r="B30" s="2" t="s">
        <v>60</v>
      </c>
      <c r="C30" s="33">
        <v>113.7</v>
      </c>
      <c r="D30" s="33">
        <v>111.3</v>
      </c>
      <c r="E30" s="33">
        <v>111.3</v>
      </c>
      <c r="F30" s="33">
        <v>109.5</v>
      </c>
      <c r="G30" s="46">
        <f t="shared" si="4"/>
        <v>97.88918205804748</v>
      </c>
      <c r="H30" s="45">
        <f>E30/D30*100</f>
        <v>100</v>
      </c>
      <c r="I30" s="45">
        <f t="shared" si="5"/>
        <v>101.64383561643835</v>
      </c>
    </row>
    <row r="31" spans="1:9" ht="19.5" customHeight="1">
      <c r="A31" s="16" t="s">
        <v>74</v>
      </c>
      <c r="B31" s="2" t="s">
        <v>75</v>
      </c>
      <c r="C31" s="33">
        <v>0.1</v>
      </c>
      <c r="D31" s="33">
        <v>0.1</v>
      </c>
      <c r="E31" s="33">
        <v>0.1</v>
      </c>
      <c r="F31" s="33">
        <v>0.1</v>
      </c>
      <c r="G31" s="46">
        <f t="shared" si="4"/>
        <v>100</v>
      </c>
      <c r="H31" s="45">
        <f>E31/D31*100</f>
        <v>100</v>
      </c>
      <c r="I31" s="45">
        <f t="shared" si="5"/>
        <v>100</v>
      </c>
    </row>
    <row r="32" spans="1:9" ht="6" customHeight="1" hidden="1">
      <c r="A32" s="16" t="s">
        <v>25</v>
      </c>
      <c r="B32" s="2"/>
      <c r="C32" s="33"/>
      <c r="D32" s="33"/>
      <c r="E32" s="33"/>
      <c r="F32" s="33"/>
      <c r="G32" s="46" t="e">
        <f t="shared" si="4"/>
        <v>#DIV/0!</v>
      </c>
      <c r="H32" s="30" t="e">
        <f>E32/D32*100</f>
        <v>#DIV/0!</v>
      </c>
      <c r="I32" s="45" t="e">
        <f t="shared" si="5"/>
        <v>#DIV/0!</v>
      </c>
    </row>
    <row r="33" spans="1:9" ht="22.5" customHeight="1">
      <c r="A33" s="16" t="s">
        <v>82</v>
      </c>
      <c r="B33" s="2" t="s">
        <v>83</v>
      </c>
      <c r="C33" s="33">
        <v>98.4</v>
      </c>
      <c r="D33" s="33">
        <v>0</v>
      </c>
      <c r="E33" s="33">
        <v>0</v>
      </c>
      <c r="F33" s="33">
        <v>232.1</v>
      </c>
      <c r="G33" s="46">
        <f t="shared" si="4"/>
        <v>0</v>
      </c>
      <c r="H33" s="30"/>
      <c r="I33" s="45">
        <f t="shared" si="5"/>
        <v>0</v>
      </c>
    </row>
    <row r="34" spans="1:9" ht="21" customHeight="1">
      <c r="A34" s="41" t="s">
        <v>12</v>
      </c>
      <c r="B34" s="6" t="s">
        <v>37</v>
      </c>
      <c r="C34" s="32">
        <v>169.2</v>
      </c>
      <c r="D34" s="32"/>
      <c r="E34" s="32"/>
      <c r="F34" s="32">
        <v>49.5</v>
      </c>
      <c r="G34" s="29">
        <f t="shared" si="4"/>
        <v>0</v>
      </c>
      <c r="H34" s="30"/>
      <c r="I34" s="31">
        <f t="shared" si="5"/>
        <v>0</v>
      </c>
    </row>
    <row r="35" spans="1:9" ht="15.75" customHeight="1">
      <c r="A35" s="19" t="s">
        <v>13</v>
      </c>
      <c r="B35" s="8"/>
      <c r="C35" s="35">
        <f>C4+C24+C34</f>
        <v>2822.5999999999995</v>
      </c>
      <c r="D35" s="35">
        <f>D4+D24+D34</f>
        <v>2953.6</v>
      </c>
      <c r="E35" s="35">
        <f>E4+E24+E34</f>
        <v>2982.6</v>
      </c>
      <c r="F35" s="35">
        <f>F4+F24+F34</f>
        <v>3567.5</v>
      </c>
      <c r="G35" s="29">
        <f t="shared" si="4"/>
        <v>105.66853255863391</v>
      </c>
      <c r="H35" s="30">
        <f>E35/D35*100</f>
        <v>100.98185265438786</v>
      </c>
      <c r="I35" s="31">
        <f t="shared" si="5"/>
        <v>83.60476524176595</v>
      </c>
    </row>
    <row r="36" spans="1:9" ht="11.25" customHeight="1">
      <c r="A36" s="7" t="s">
        <v>14</v>
      </c>
      <c r="B36" s="7"/>
      <c r="C36" s="32"/>
      <c r="D36" s="32"/>
      <c r="E36" s="32"/>
      <c r="F36" s="32"/>
      <c r="G36" s="29"/>
      <c r="H36" s="30"/>
      <c r="I36" s="31"/>
    </row>
    <row r="37" spans="1:9" ht="12.75">
      <c r="A37" s="17" t="s">
        <v>15</v>
      </c>
      <c r="B37" s="9" t="s">
        <v>38</v>
      </c>
      <c r="C37" s="32">
        <v>590.2</v>
      </c>
      <c r="D37" s="32">
        <v>615</v>
      </c>
      <c r="E37" s="32">
        <v>614.5</v>
      </c>
      <c r="F37" s="32">
        <v>721.1</v>
      </c>
      <c r="G37" s="29">
        <f aca="true" t="shared" si="6" ref="G37:G42">E37/C37*100</f>
        <v>104.11724839037613</v>
      </c>
      <c r="H37" s="30">
        <f aca="true" t="shared" si="7" ref="H37:H42">E37/D37*100</f>
        <v>99.91869918699187</v>
      </c>
      <c r="I37" s="31">
        <f aca="true" t="shared" si="8" ref="I37:I45">E37*100/F37</f>
        <v>85.21702953820552</v>
      </c>
    </row>
    <row r="38" spans="1:9" ht="12.75">
      <c r="A38" s="16" t="s">
        <v>16</v>
      </c>
      <c r="B38" s="2">
        <v>211.213</v>
      </c>
      <c r="C38" s="33">
        <v>505</v>
      </c>
      <c r="D38" s="33">
        <v>511.4</v>
      </c>
      <c r="E38" s="33">
        <v>511.4</v>
      </c>
      <c r="F38" s="33">
        <v>643.2</v>
      </c>
      <c r="G38" s="46">
        <f t="shared" si="6"/>
        <v>101.26732673267327</v>
      </c>
      <c r="H38" s="45">
        <f t="shared" si="7"/>
        <v>100</v>
      </c>
      <c r="I38" s="45">
        <f t="shared" si="8"/>
        <v>79.50870646766168</v>
      </c>
    </row>
    <row r="39" spans="1:9" ht="12.75">
      <c r="A39" s="16" t="s">
        <v>23</v>
      </c>
      <c r="B39" s="2">
        <v>223</v>
      </c>
      <c r="C39" s="33">
        <v>14.8</v>
      </c>
      <c r="D39" s="33">
        <v>31.8</v>
      </c>
      <c r="E39" s="33">
        <v>31.8</v>
      </c>
      <c r="F39" s="33">
        <v>10</v>
      </c>
      <c r="G39" s="46">
        <f t="shared" si="6"/>
        <v>214.86486486486487</v>
      </c>
      <c r="H39" s="45">
        <f t="shared" si="7"/>
        <v>100</v>
      </c>
      <c r="I39" s="45">
        <f t="shared" si="8"/>
        <v>318</v>
      </c>
    </row>
    <row r="40" spans="1:9" ht="12.75">
      <c r="A40" s="16" t="s">
        <v>17</v>
      </c>
      <c r="B40" s="2"/>
      <c r="C40" s="33">
        <f>C37-C38-C39</f>
        <v>70.40000000000005</v>
      </c>
      <c r="D40" s="33">
        <f>D37-D38-D39</f>
        <v>71.80000000000003</v>
      </c>
      <c r="E40" s="33">
        <f>E37-E38-E39</f>
        <v>71.30000000000003</v>
      </c>
      <c r="F40" s="33">
        <v>67.9</v>
      </c>
      <c r="G40" s="46">
        <f t="shared" si="6"/>
        <v>101.27840909090907</v>
      </c>
      <c r="H40" s="45">
        <f t="shared" si="7"/>
        <v>99.30362116991644</v>
      </c>
      <c r="I40" s="45">
        <f t="shared" si="8"/>
        <v>105.0073637702504</v>
      </c>
    </row>
    <row r="41" spans="1:9" ht="12.75" customHeight="1">
      <c r="A41" s="18" t="s">
        <v>81</v>
      </c>
      <c r="B41" s="10" t="s">
        <v>50</v>
      </c>
      <c r="C41" s="29">
        <v>113.7</v>
      </c>
      <c r="D41" s="29">
        <v>111.3</v>
      </c>
      <c r="E41" s="29">
        <v>111.3</v>
      </c>
      <c r="F41" s="29">
        <v>109.5</v>
      </c>
      <c r="G41" s="29">
        <f t="shared" si="6"/>
        <v>97.88918205804748</v>
      </c>
      <c r="H41" s="30">
        <f t="shared" si="7"/>
        <v>100</v>
      </c>
      <c r="I41" s="31">
        <f t="shared" si="8"/>
        <v>101.64383561643835</v>
      </c>
    </row>
    <row r="42" spans="1:9" ht="24">
      <c r="A42" s="17" t="s">
        <v>39</v>
      </c>
      <c r="B42" s="9" t="s">
        <v>40</v>
      </c>
      <c r="C42" s="32">
        <v>456.6</v>
      </c>
      <c r="D42" s="32">
        <v>495.3</v>
      </c>
      <c r="E42" s="32">
        <v>495.3</v>
      </c>
      <c r="F42" s="32">
        <v>367.7</v>
      </c>
      <c r="G42" s="29">
        <f t="shared" si="6"/>
        <v>108.47568988173455</v>
      </c>
      <c r="H42" s="30">
        <f t="shared" si="7"/>
        <v>100</v>
      </c>
      <c r="I42" s="31">
        <f t="shared" si="8"/>
        <v>134.7022028827849</v>
      </c>
    </row>
    <row r="43" spans="1:9" ht="15" customHeight="1">
      <c r="A43" s="17" t="s">
        <v>52</v>
      </c>
      <c r="B43" s="9" t="s">
        <v>51</v>
      </c>
      <c r="C43" s="32"/>
      <c r="D43" s="32">
        <v>0</v>
      </c>
      <c r="E43" s="32">
        <v>0</v>
      </c>
      <c r="F43" s="32">
        <v>196.2</v>
      </c>
      <c r="G43" s="29"/>
      <c r="H43" s="30"/>
      <c r="I43" s="31">
        <f t="shared" si="8"/>
        <v>0</v>
      </c>
    </row>
    <row r="44" spans="1:9" ht="12.75">
      <c r="A44" s="17" t="s">
        <v>89</v>
      </c>
      <c r="B44" s="9" t="s">
        <v>85</v>
      </c>
      <c r="C44" s="32">
        <v>724.6</v>
      </c>
      <c r="D44" s="32">
        <v>673.3</v>
      </c>
      <c r="E44" s="32">
        <v>672.8</v>
      </c>
      <c r="F44" s="32">
        <v>838.4</v>
      </c>
      <c r="G44" s="29">
        <f aca="true" t="shared" si="9" ref="G44:G53">E44/C44*100</f>
        <v>92.85122826386971</v>
      </c>
      <c r="H44" s="30">
        <f>E44/D44*100</f>
        <v>99.92573889796525</v>
      </c>
      <c r="I44" s="31">
        <f t="shared" si="8"/>
        <v>80.24809160305344</v>
      </c>
    </row>
    <row r="45" spans="1:9" ht="12.75">
      <c r="A45" s="18" t="s">
        <v>43</v>
      </c>
      <c r="B45" s="10" t="s">
        <v>53</v>
      </c>
      <c r="C45" s="29">
        <v>5</v>
      </c>
      <c r="D45" s="29">
        <v>0</v>
      </c>
      <c r="E45" s="34">
        <v>0</v>
      </c>
      <c r="F45" s="34">
        <v>18</v>
      </c>
      <c r="G45" s="29">
        <f t="shared" si="9"/>
        <v>0</v>
      </c>
      <c r="H45" s="30"/>
      <c r="I45" s="31">
        <f t="shared" si="8"/>
        <v>0</v>
      </c>
    </row>
    <row r="46" spans="1:9" ht="24">
      <c r="A46" s="17" t="s">
        <v>21</v>
      </c>
      <c r="B46" s="9" t="s">
        <v>41</v>
      </c>
      <c r="C46" s="32">
        <v>673.4</v>
      </c>
      <c r="D46" s="32">
        <v>862.4</v>
      </c>
      <c r="E46" s="32">
        <v>861</v>
      </c>
      <c r="F46" s="32">
        <v>1331.6</v>
      </c>
      <c r="G46" s="29">
        <f t="shared" si="9"/>
        <v>127.85862785862787</v>
      </c>
      <c r="H46" s="30">
        <f aca="true" t="shared" si="10" ref="H46:H52">E46/D46*100</f>
        <v>99.83766233766234</v>
      </c>
      <c r="I46" s="31">
        <f aca="true" t="shared" si="11" ref="I46:I54">E46*100/F46</f>
        <v>64.65905677380596</v>
      </c>
    </row>
    <row r="47" spans="1:9" ht="12.75">
      <c r="A47" s="16" t="s">
        <v>16</v>
      </c>
      <c r="B47" s="2">
        <v>211.213</v>
      </c>
      <c r="C47" s="33">
        <v>500.9</v>
      </c>
      <c r="D47" s="33">
        <v>559.8</v>
      </c>
      <c r="E47" s="33">
        <v>558.4</v>
      </c>
      <c r="F47" s="33">
        <v>674.8</v>
      </c>
      <c r="G47" s="46">
        <f t="shared" si="9"/>
        <v>111.4793371930525</v>
      </c>
      <c r="H47" s="45">
        <f t="shared" si="10"/>
        <v>99.74991068238657</v>
      </c>
      <c r="I47" s="45">
        <f t="shared" si="11"/>
        <v>82.75044457617072</v>
      </c>
    </row>
    <row r="48" spans="1:9" ht="15.75" customHeight="1">
      <c r="A48" s="16" t="s">
        <v>23</v>
      </c>
      <c r="B48" s="2">
        <v>223</v>
      </c>
      <c r="C48" s="33">
        <v>46.2</v>
      </c>
      <c r="D48" s="33">
        <v>50.2</v>
      </c>
      <c r="E48" s="33">
        <v>50.2</v>
      </c>
      <c r="F48" s="33">
        <v>9.8</v>
      </c>
      <c r="G48" s="46">
        <f t="shared" si="9"/>
        <v>108.65800865800865</v>
      </c>
      <c r="H48" s="45">
        <f t="shared" si="10"/>
        <v>100</v>
      </c>
      <c r="I48" s="45">
        <f t="shared" si="11"/>
        <v>512.2448979591836</v>
      </c>
    </row>
    <row r="49" spans="1:9" ht="12.75">
      <c r="A49" s="16" t="s">
        <v>44</v>
      </c>
      <c r="B49" s="2"/>
      <c r="C49" s="33">
        <f>C46-C47-C48</f>
        <v>126.3</v>
      </c>
      <c r="D49" s="33">
        <f>D46-D47-D48</f>
        <v>252.40000000000003</v>
      </c>
      <c r="E49" s="33">
        <f>E46-E47-E48</f>
        <v>252.40000000000003</v>
      </c>
      <c r="F49" s="33">
        <f>F46-F47-F48</f>
        <v>647</v>
      </c>
      <c r="G49" s="46">
        <f t="shared" si="9"/>
        <v>199.84164687252576</v>
      </c>
      <c r="H49" s="45">
        <f t="shared" si="10"/>
        <v>100</v>
      </c>
      <c r="I49" s="45">
        <f t="shared" si="11"/>
        <v>39.01081916537868</v>
      </c>
    </row>
    <row r="50" spans="1:9" ht="12" customHeight="1">
      <c r="A50" s="27" t="s">
        <v>55</v>
      </c>
      <c r="B50" s="28" t="s">
        <v>54</v>
      </c>
      <c r="C50" s="34">
        <v>10</v>
      </c>
      <c r="D50" s="34">
        <v>7.8</v>
      </c>
      <c r="E50" s="34">
        <v>7.8</v>
      </c>
      <c r="F50" s="34">
        <v>3</v>
      </c>
      <c r="G50" s="29">
        <f t="shared" si="9"/>
        <v>78</v>
      </c>
      <c r="H50" s="30">
        <f t="shared" si="10"/>
        <v>100</v>
      </c>
      <c r="I50" s="31">
        <f t="shared" si="11"/>
        <v>260</v>
      </c>
    </row>
    <row r="51" spans="1:9" ht="12" customHeight="1">
      <c r="A51" s="18" t="s">
        <v>56</v>
      </c>
      <c r="B51" s="10" t="s">
        <v>57</v>
      </c>
      <c r="C51" s="29">
        <v>5.1</v>
      </c>
      <c r="D51" s="29">
        <v>2.2</v>
      </c>
      <c r="E51" s="34">
        <v>2.2</v>
      </c>
      <c r="F51" s="34">
        <v>3</v>
      </c>
      <c r="G51" s="29">
        <f t="shared" si="9"/>
        <v>43.137254901960794</v>
      </c>
      <c r="H51" s="30">
        <f t="shared" si="10"/>
        <v>100</v>
      </c>
      <c r="I51" s="31">
        <f t="shared" si="11"/>
        <v>73.33333333333334</v>
      </c>
    </row>
    <row r="52" spans="1:9" ht="12.75" customHeight="1">
      <c r="A52" s="27" t="s">
        <v>42</v>
      </c>
      <c r="B52" s="6">
        <v>1003</v>
      </c>
      <c r="C52" s="32">
        <f>C53+C54</f>
        <v>244</v>
      </c>
      <c r="D52" s="32">
        <f>D53+D54</f>
        <v>321</v>
      </c>
      <c r="E52" s="32">
        <f>E53+E54</f>
        <v>321</v>
      </c>
      <c r="F52" s="32">
        <f>F53+F54</f>
        <v>141.8</v>
      </c>
      <c r="G52" s="29">
        <f t="shared" si="9"/>
        <v>131.55737704918033</v>
      </c>
      <c r="H52" s="30">
        <f t="shared" si="10"/>
        <v>100</v>
      </c>
      <c r="I52" s="31">
        <f t="shared" si="11"/>
        <v>226.37517630465442</v>
      </c>
    </row>
    <row r="53" spans="1:9" ht="0.75" customHeight="1" hidden="1">
      <c r="A53" s="43" t="s">
        <v>80</v>
      </c>
      <c r="B53" s="11"/>
      <c r="C53" s="33">
        <v>113</v>
      </c>
      <c r="D53" s="33">
        <v>0</v>
      </c>
      <c r="E53" s="33"/>
      <c r="F53" s="33"/>
      <c r="G53" s="29">
        <f t="shared" si="9"/>
        <v>0</v>
      </c>
      <c r="H53" s="30"/>
      <c r="I53" s="31" t="e">
        <f t="shared" si="11"/>
        <v>#DIV/0!</v>
      </c>
    </row>
    <row r="54" spans="1:9" ht="18.75" customHeight="1">
      <c r="A54" s="42" t="s">
        <v>92</v>
      </c>
      <c r="B54" s="11"/>
      <c r="C54" s="33">
        <v>131</v>
      </c>
      <c r="D54" s="33">
        <v>321</v>
      </c>
      <c r="E54" s="33">
        <v>321</v>
      </c>
      <c r="F54" s="33">
        <v>141.8</v>
      </c>
      <c r="G54" s="29"/>
      <c r="H54" s="45">
        <f>E54/D54*100</f>
        <v>100</v>
      </c>
      <c r="I54" s="31">
        <f t="shared" si="11"/>
        <v>226.37517630465442</v>
      </c>
    </row>
    <row r="55" spans="1:9" ht="12" customHeight="1">
      <c r="A55" s="19" t="s">
        <v>18</v>
      </c>
      <c r="B55" s="8"/>
      <c r="C55" s="36">
        <f>C37+C41+C42+C43+C44+C45+C46+C50+C51+C52</f>
        <v>2822.6</v>
      </c>
      <c r="D55" s="36">
        <f>D37+D41+D42+D43+D44+D45+D46+D50+D51+D52</f>
        <v>3088.2999999999997</v>
      </c>
      <c r="E55" s="36">
        <f>E37+E41+E42+E43+E44+E45+E46+E50+E51+E52</f>
        <v>3085.8999999999996</v>
      </c>
      <c r="F55" s="36">
        <f>F37+F41+F42+F43+F44+F45+F46+F50+F51+F52</f>
        <v>3730.3</v>
      </c>
      <c r="G55" s="29">
        <f>E55/C55*100</f>
        <v>109.32827889180187</v>
      </c>
      <c r="H55" s="30">
        <f>E55/D55*100</f>
        <v>99.92228734255092</v>
      </c>
      <c r="I55" s="31">
        <f>E55*100/F55</f>
        <v>82.72524997989436</v>
      </c>
    </row>
    <row r="56" spans="1:9" ht="19.5" customHeight="1">
      <c r="A56" s="18" t="s">
        <v>45</v>
      </c>
      <c r="B56" s="12"/>
      <c r="C56" s="36">
        <f>C35-C55</f>
        <v>0</v>
      </c>
      <c r="D56" s="36">
        <f>D35-D55</f>
        <v>-134.69999999999982</v>
      </c>
      <c r="E56" s="36">
        <f>E35-E55</f>
        <v>-103.29999999999973</v>
      </c>
      <c r="F56" s="36">
        <f>F35-F55</f>
        <v>-162.80000000000018</v>
      </c>
      <c r="G56" s="29"/>
      <c r="H56" s="37"/>
      <c r="I56" s="38"/>
    </row>
    <row r="57" spans="1:8" ht="6.75" customHeight="1">
      <c r="A57" s="21"/>
      <c r="B57" s="22"/>
      <c r="C57" s="23"/>
      <c r="D57" s="23"/>
      <c r="E57" s="23"/>
      <c r="F57" s="23"/>
      <c r="G57" s="24"/>
      <c r="H57" s="25"/>
    </row>
    <row r="58" spans="1:6" ht="12.75">
      <c r="A58" t="s">
        <v>48</v>
      </c>
      <c r="C58" s="48" t="s">
        <v>49</v>
      </c>
      <c r="D58" s="48"/>
      <c r="E58" s="48"/>
      <c r="F58" s="20"/>
    </row>
    <row r="59" spans="3:6" ht="7.5" customHeight="1">
      <c r="C59" s="48"/>
      <c r="D59" s="48"/>
      <c r="E59" s="48"/>
      <c r="F59" s="20"/>
    </row>
    <row r="60" spans="1:6" ht="12.75">
      <c r="A60" s="26"/>
      <c r="C60" s="20"/>
      <c r="D60" s="20"/>
      <c r="E60" s="20"/>
      <c r="F60" s="20"/>
    </row>
    <row r="61" spans="3:6" ht="12.75">
      <c r="C61" s="20"/>
      <c r="D61" s="20"/>
      <c r="E61" s="20"/>
      <c r="F61" s="20"/>
    </row>
    <row r="62" ht="12.75">
      <c r="A62" s="26"/>
    </row>
  </sheetData>
  <mergeCells count="4">
    <mergeCell ref="A1:I1"/>
    <mergeCell ref="C59:E59"/>
    <mergeCell ref="G2:H2"/>
    <mergeCell ref="C58:E58"/>
  </mergeCells>
  <printOptions/>
  <pageMargins left="0.7874015748031497" right="0.3937007874015748" top="0.3937007874015748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Админ</cp:lastModifiedBy>
  <cp:lastPrinted>2011-01-31T12:21:21Z</cp:lastPrinted>
  <dcterms:created xsi:type="dcterms:W3CDTF">2006-03-13T07:15:44Z</dcterms:created>
  <dcterms:modified xsi:type="dcterms:W3CDTF">2011-10-24T09:40:16Z</dcterms:modified>
  <cp:category/>
  <cp:version/>
  <cp:contentType/>
  <cp:contentStatus/>
</cp:coreProperties>
</file>