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за июль" sheetId="1" r:id="rId1"/>
  </sheets>
  <definedNames/>
  <calcPr fullCalcOnLoad="1"/>
</workbook>
</file>

<file path=xl/sharedStrings.xml><?xml version="1.0" encoding="utf-8"?>
<sst xmlns="http://schemas.openxmlformats.org/spreadsheetml/2006/main" count="114" uniqueCount="111">
  <si>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</si>
  <si>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</si>
  <si>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</si>
  <si>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</si>
  <si>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</si>
  <si>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</si>
  <si>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</si>
  <si>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</si>
  <si>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</si>
  <si>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</si>
  <si>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</si>
  <si>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</si>
  <si>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</si>
  <si>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</si>
  <si>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</si>
  <si>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</si>
  <si>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</si>
  <si>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</si>
  <si>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</si>
  <si>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</si>
  <si>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</si>
  <si>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</si>
  <si>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</si>
  <si>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</si>
  <si>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</si>
  <si>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</si>
  <si>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</si>
  <si>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</si>
  <si>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</si>
  <si>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</si>
  <si>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</si>
  <si>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</si>
  <si>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182 106 06013 10 1000 110</t>
  </si>
  <si>
    <t>182 106 06023 10 1000 110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</si>
  <si>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</si>
  <si>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</si>
  <si>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</si>
  <si>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</si>
  <si>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</si>
  <si>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</si>
  <si>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</si>
  <si>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</si>
  <si>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</si>
  <si>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</si>
  <si>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</si>
  <si>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</si>
  <si>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</si>
  <si>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</si>
  <si>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</si>
  <si>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</si>
  <si>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</si>
  <si>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</si>
  <si>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</si>
  <si>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</si>
  <si>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</si>
  <si>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</si>
  <si>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</si>
  <si>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</si>
  <si>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993 111 05010 10 0000 120</t>
  </si>
  <si>
    <t>Прочие неналоговые доходы</t>
  </si>
  <si>
    <t>993 117 05050 10 0000 180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</si>
  <si>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</si>
  <si>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</si>
  <si>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</si>
  <si>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</si>
  <si>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</si>
  <si>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</si>
  <si>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</si>
  <si>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Госпошлина</t>
  </si>
  <si>
    <t>993 108 04020 01 1000 110</t>
  </si>
  <si>
    <t>0107</t>
  </si>
  <si>
    <t>Проведение выборов</t>
  </si>
  <si>
    <t xml:space="preserve">  Субвенции бюджетам поселений на выполнение передаваемых полномочий</t>
  </si>
  <si>
    <t>993 202 03024 10 0000 151</t>
  </si>
  <si>
    <t>Прочие межбюджетные трансферты, передаваемые бюджетам поселений</t>
  </si>
  <si>
    <t>993 202 04999 10 0000 151</t>
  </si>
  <si>
    <t>000106 06000 00 0000 000</t>
  </si>
  <si>
    <t>000 110 0000 00 0000 000</t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</si>
  <si>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</si>
  <si>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</si>
  <si>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</si>
  <si>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</si>
  <si>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 xml:space="preserve">  - Субс.молодым семьям (прог."Соцразвитие села")</t>
  </si>
  <si>
    <t xml:space="preserve">Утверж. план на 2011 г </t>
  </si>
  <si>
    <t>Уточ.     план на 2011 г</t>
  </si>
  <si>
    <t xml:space="preserve">% исп. 2011 к 2010г. </t>
  </si>
  <si>
    <t>0804</t>
  </si>
  <si>
    <t>1101</t>
  </si>
  <si>
    <t>Денежные взыскания за нарушение зак-ва о размещении заказов на поставки товаров</t>
  </si>
  <si>
    <t>993 116 33050 10 0000 140</t>
  </si>
  <si>
    <t>994 202 02085 10 0000 151</t>
  </si>
  <si>
    <t>0100</t>
  </si>
  <si>
    <t>АНАЛИЗ ИСПОЛНЕНИЯ БЮДЖЕТА   АСАНОВСКОГО  ПОСЕЛЕНИЯ НА 01.08.2011 г.</t>
  </si>
  <si>
    <t>Исполнено на 01.08.11</t>
  </si>
  <si>
    <t>Исполнено на 01.08.10</t>
  </si>
  <si>
    <t>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</si>
  <si>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</si>
  <si>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 xml:space="preserve"> ДОХОДЫ ОТ ПРОДАЖИ МАТЕРИАЛЬНЫХ И НЕМАТЕРИАЛЬНЫХ АКТИВОВ</t>
  </si>
  <si>
    <t xml:space="preserve">000 114 00000 00 0000 000 </t>
  </si>
  <si>
    <t>ШТРАФЫ,САНКЦИИ,ВОЗМЕЩЕНИЕ УЩЕРБА</t>
  </si>
  <si>
    <t xml:space="preserve">000 116 00000 00 0000 000 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</si>
  <si>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</si>
  <si>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</si>
  <si>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</si>
  <si>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</si>
  <si>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</si>
  <si>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</si>
  <si>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Охрана семьи и детства</t>
  </si>
  <si>
    <t>0300</t>
  </si>
  <si>
    <r>
      <t xml:space="preserve">  </t>
    </r>
    <r>
      <rPr>
        <sz val="9"/>
        <rFont val="Arial Cyr"/>
        <family val="0"/>
      </rPr>
      <t xml:space="preserve">Пособия по социальной помощи населению </t>
    </r>
  </si>
  <si>
    <r>
      <t xml:space="preserve">  </t>
    </r>
    <r>
      <rPr>
        <sz val="9"/>
        <rFont val="Arial Cyr"/>
        <family val="0"/>
      </rPr>
      <t>Иные межбюджетные трансферты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</si>
</sst>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u val="single"/>
      <sz val="9"/>
      <name val="Arial Cyr"/>
      <family val="0"/>
    </font>
    <font>
      <i/>
      <sz val="9"/>
      <name val="Arial Cyr"/>
      <family val="0"/>
    </font>
    <font>
      <b/>
      <u val="single"/>
      <sz val="9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top" wrapText="1"/>
    </xf>
    <xf numFmtId="0" fontId="5" fillId="0" borderId="1" xfId="0" applyFont="1" applyBorder="1" applyAlignment="1">
      <alignment horizontal="justify" vertical="center" wrapText="1"/>
    </xf>
    <xf numFmtId="0" fontId="5" fillId="2" borderId="2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36.00390625" style="14" customWidth="1"/>
    <col min="2" max="2" width="23.75390625" style="14" customWidth="1"/>
    <col min="3" max="3" width="7.375" style="14" customWidth="1"/>
    <col min="4" max="6" width="8.75390625" style="3" customWidth="1"/>
    <col min="7" max="7" width="6.375" style="14" customWidth="1"/>
    <col min="8" max="8" width="6.625" style="14" customWidth="1"/>
    <col min="9" max="9" width="6.375" style="14" customWidth="1"/>
    <col min="10" max="16384" width="9.125" style="14" customWidth="1"/>
  </cols>
  <sheetData>
    <row r="1" spans="1:9" ht="16.5" customHeight="1">
      <c r="A1" s="52" t="s">
        <v>92</v>
      </c>
      <c r="B1" s="52"/>
      <c r="C1" s="52"/>
      <c r="D1" s="52"/>
      <c r="E1" s="52"/>
      <c r="F1" s="52"/>
      <c r="G1" s="52"/>
      <c r="H1" s="52"/>
      <c r="I1" s="52"/>
    </row>
    <row r="2" spans="7:8" ht="12">
      <c r="G2" s="53" t="s">
        <v>25</v>
      </c>
      <c r="H2" s="53"/>
    </row>
    <row r="3" spans="1:9" ht="48">
      <c r="A3" s="15" t="s">
        <v>0</v>
      </c>
      <c r="B3" s="15" t="s">
        <v>27</v>
      </c>
      <c r="C3" s="29" t="s">
        <v>83</v>
      </c>
      <c r="D3" s="4" t="s">
        <v>84</v>
      </c>
      <c r="E3" s="4" t="s">
        <v>93</v>
      </c>
      <c r="F3" s="4" t="s">
        <v>94</v>
      </c>
      <c r="G3" s="29" t="s">
        <v>57</v>
      </c>
      <c r="H3" s="29" t="s">
        <v>46</v>
      </c>
      <c r="I3" s="29" t="s">
        <v>85</v>
      </c>
    </row>
    <row r="4" spans="1:9" ht="16.5" customHeight="1">
      <c r="A4" s="16" t="s">
        <v>1</v>
      </c>
      <c r="B4" s="16"/>
      <c r="C4" s="30">
        <f>C5+C16</f>
        <v>311</v>
      </c>
      <c r="D4" s="5">
        <f>D5+D16</f>
        <v>364.5</v>
      </c>
      <c r="E4" s="5">
        <f>E5+E16</f>
        <v>190.6</v>
      </c>
      <c r="F4" s="5">
        <f>F5+F16</f>
        <v>234.60000000000002</v>
      </c>
      <c r="G4" s="30">
        <f aca="true" t="shared" si="0" ref="G4:G10">E4/C4*100</f>
        <v>61.28617363344051</v>
      </c>
      <c r="H4" s="31">
        <f aca="true" t="shared" si="1" ref="H4:H10">E4/D4*100</f>
        <v>52.29080932784637</v>
      </c>
      <c r="I4" s="31">
        <f aca="true" t="shared" si="2" ref="I4:I10">E4/F4*100</f>
        <v>81.24467178175617</v>
      </c>
    </row>
    <row r="5" spans="1:9" ht="12">
      <c r="A5" s="17" t="s">
        <v>19</v>
      </c>
      <c r="B5" s="16"/>
      <c r="C5" s="30">
        <f>C6+C8+C10+C15</f>
        <v>280</v>
      </c>
      <c r="D5" s="5">
        <f>D6+D8+D10+D15</f>
        <v>333.5</v>
      </c>
      <c r="E5" s="5">
        <f>E6+E8+E10+E15</f>
        <v>169.1</v>
      </c>
      <c r="F5" s="5">
        <f>F6+F8+F10+F15</f>
        <v>229.50000000000003</v>
      </c>
      <c r="G5" s="30">
        <f t="shared" si="0"/>
        <v>60.39285714285714</v>
      </c>
      <c r="H5" s="31">
        <f t="shared" si="1"/>
        <v>50.70464767616192</v>
      </c>
      <c r="I5" s="31">
        <f t="shared" si="2"/>
        <v>73.68191721132897</v>
      </c>
    </row>
    <row r="6" spans="1:9" ht="12">
      <c r="A6" s="18" t="s">
        <v>2</v>
      </c>
      <c r="B6" s="32" t="s">
        <v>28</v>
      </c>
      <c r="C6" s="33">
        <f>C7</f>
        <v>90</v>
      </c>
      <c r="D6" s="6">
        <f>D7</f>
        <v>107.5</v>
      </c>
      <c r="E6" s="6">
        <f>E7</f>
        <v>64</v>
      </c>
      <c r="F6" s="6">
        <f>F7</f>
        <v>53.3</v>
      </c>
      <c r="G6" s="30">
        <f t="shared" si="0"/>
        <v>71.11111111111111</v>
      </c>
      <c r="H6" s="31">
        <f t="shared" si="1"/>
        <v>59.53488372093023</v>
      </c>
      <c r="I6" s="31">
        <f t="shared" si="2"/>
        <v>120.0750469043152</v>
      </c>
    </row>
    <row r="7" spans="1:9" ht="12">
      <c r="A7" s="19" t="s">
        <v>3</v>
      </c>
      <c r="B7" s="15" t="s">
        <v>53</v>
      </c>
      <c r="C7" s="34">
        <v>90</v>
      </c>
      <c r="D7" s="7">
        <v>107.5</v>
      </c>
      <c r="E7" s="7">
        <v>64</v>
      </c>
      <c r="F7" s="7">
        <v>53.3</v>
      </c>
      <c r="G7" s="34">
        <f t="shared" si="0"/>
        <v>71.11111111111111</v>
      </c>
      <c r="H7" s="35">
        <f t="shared" si="1"/>
        <v>59.53488372093023</v>
      </c>
      <c r="I7" s="35">
        <f t="shared" si="2"/>
        <v>120.0750469043152</v>
      </c>
    </row>
    <row r="8" spans="1:9" ht="12">
      <c r="A8" s="18" t="s">
        <v>4</v>
      </c>
      <c r="B8" s="32" t="s">
        <v>29</v>
      </c>
      <c r="C8" s="33">
        <f>C9</f>
        <v>70</v>
      </c>
      <c r="D8" s="6">
        <f>D9</f>
        <v>70</v>
      </c>
      <c r="E8" s="6">
        <f>E9</f>
        <v>26.8</v>
      </c>
      <c r="F8" s="6">
        <f>F9</f>
        <v>77.2</v>
      </c>
      <c r="G8" s="30">
        <f t="shared" si="0"/>
        <v>38.285714285714285</v>
      </c>
      <c r="H8" s="31">
        <f t="shared" si="1"/>
        <v>38.285714285714285</v>
      </c>
      <c r="I8" s="31">
        <f t="shared" si="2"/>
        <v>34.715025906735754</v>
      </c>
    </row>
    <row r="9" spans="1:9" ht="11.25" customHeight="1">
      <c r="A9" s="20" t="s">
        <v>5</v>
      </c>
      <c r="B9" s="29" t="s">
        <v>54</v>
      </c>
      <c r="C9" s="34">
        <v>70</v>
      </c>
      <c r="D9" s="7">
        <v>70</v>
      </c>
      <c r="E9" s="7">
        <v>26.8</v>
      </c>
      <c r="F9" s="7">
        <v>77.2</v>
      </c>
      <c r="G9" s="34">
        <f t="shared" si="0"/>
        <v>38.285714285714285</v>
      </c>
      <c r="H9" s="35">
        <f t="shared" si="1"/>
        <v>38.285714285714285</v>
      </c>
      <c r="I9" s="35">
        <f t="shared" si="2"/>
        <v>34.715025906735754</v>
      </c>
    </row>
    <row r="10" spans="1:9" ht="11.25" customHeight="1">
      <c r="A10" s="21" t="s">
        <v>6</v>
      </c>
      <c r="B10" s="36" t="s">
        <v>30</v>
      </c>
      <c r="C10" s="33">
        <f>C11+C12</f>
        <v>120</v>
      </c>
      <c r="D10" s="6">
        <f>D11+D12</f>
        <v>151</v>
      </c>
      <c r="E10" s="6">
        <f>E11+E12</f>
        <v>69.8</v>
      </c>
      <c r="F10" s="6">
        <f>F11+F12</f>
        <v>98.60000000000001</v>
      </c>
      <c r="G10" s="30">
        <f t="shared" si="0"/>
        <v>58.166666666666664</v>
      </c>
      <c r="H10" s="31">
        <f t="shared" si="1"/>
        <v>46.22516556291391</v>
      </c>
      <c r="I10" s="31">
        <f t="shared" si="2"/>
        <v>70.79107505070994</v>
      </c>
    </row>
    <row r="11" spans="1:9" ht="12.75" customHeight="1">
      <c r="A11" s="20" t="s">
        <v>7</v>
      </c>
      <c r="B11" s="29" t="s">
        <v>31</v>
      </c>
      <c r="C11" s="34">
        <v>0</v>
      </c>
      <c r="D11" s="7">
        <v>0</v>
      </c>
      <c r="E11" s="7">
        <v>0.7</v>
      </c>
      <c r="F11" s="7">
        <v>15.3</v>
      </c>
      <c r="G11" s="30"/>
      <c r="H11" s="31"/>
      <c r="I11" s="31"/>
    </row>
    <row r="12" spans="1:9" ht="18" customHeight="1">
      <c r="A12" s="21" t="s">
        <v>22</v>
      </c>
      <c r="B12" s="36" t="s">
        <v>76</v>
      </c>
      <c r="C12" s="30">
        <f>C13+C14</f>
        <v>120</v>
      </c>
      <c r="D12" s="5">
        <f>D13+D14</f>
        <v>151</v>
      </c>
      <c r="E12" s="5">
        <f>E13+E14</f>
        <v>69.1</v>
      </c>
      <c r="F12" s="5">
        <f>F13+F14</f>
        <v>83.30000000000001</v>
      </c>
      <c r="G12" s="30">
        <f>E12/C12*100</f>
        <v>57.58333333333333</v>
      </c>
      <c r="H12" s="31">
        <f>E12/D12*100</f>
        <v>45.76158940397351</v>
      </c>
      <c r="I12" s="31">
        <f>E12/F12*100</f>
        <v>82.95318127250898</v>
      </c>
    </row>
    <row r="13" spans="1:9" ht="15.75" customHeight="1">
      <c r="A13" s="20" t="s">
        <v>8</v>
      </c>
      <c r="B13" s="29" t="s">
        <v>32</v>
      </c>
      <c r="C13" s="34">
        <v>120</v>
      </c>
      <c r="D13" s="7">
        <v>151</v>
      </c>
      <c r="E13" s="7">
        <v>68.3</v>
      </c>
      <c r="F13" s="7">
        <v>93.4</v>
      </c>
      <c r="G13" s="34">
        <f>E13/C13*100</f>
        <v>56.91666666666666</v>
      </c>
      <c r="H13" s="35">
        <f>E13/D13*100</f>
        <v>45.2317880794702</v>
      </c>
      <c r="I13" s="35">
        <f>E13/F13*100</f>
        <v>73.12633832976445</v>
      </c>
    </row>
    <row r="14" spans="1:9" ht="12.75" customHeight="1">
      <c r="A14" s="20" t="s">
        <v>9</v>
      </c>
      <c r="B14" s="29" t="s">
        <v>33</v>
      </c>
      <c r="C14" s="34">
        <v>0</v>
      </c>
      <c r="D14" s="7">
        <v>0</v>
      </c>
      <c r="E14" s="7">
        <v>0.8</v>
      </c>
      <c r="F14" s="7">
        <v>-10.1</v>
      </c>
      <c r="G14" s="30"/>
      <c r="H14" s="31"/>
      <c r="I14" s="31"/>
    </row>
    <row r="15" spans="1:9" s="37" customFormat="1" ht="12.75" customHeight="1">
      <c r="A15" s="22" t="s">
        <v>68</v>
      </c>
      <c r="B15" s="2" t="s">
        <v>69</v>
      </c>
      <c r="C15" s="30">
        <v>0</v>
      </c>
      <c r="D15" s="5">
        <v>5</v>
      </c>
      <c r="E15" s="5">
        <v>8.5</v>
      </c>
      <c r="F15" s="5">
        <v>0.4</v>
      </c>
      <c r="G15" s="30"/>
      <c r="H15" s="31">
        <f>E15/D15*100</f>
        <v>170</v>
      </c>
      <c r="I15" s="31"/>
    </row>
    <row r="16" spans="1:9" ht="12">
      <c r="A16" s="22" t="s">
        <v>20</v>
      </c>
      <c r="B16" s="2"/>
      <c r="C16" s="30">
        <f>C17+C21+C24</f>
        <v>31</v>
      </c>
      <c r="D16" s="5">
        <f>D21+D24+D17</f>
        <v>31</v>
      </c>
      <c r="E16" s="5">
        <f>E21+E24+E17+E23</f>
        <v>21.5</v>
      </c>
      <c r="F16" s="5">
        <f>F21+F24+F17</f>
        <v>5.1</v>
      </c>
      <c r="G16" s="30">
        <f>E16/C16*100</f>
        <v>69.35483870967742</v>
      </c>
      <c r="H16" s="31">
        <f>E16/D16*100</f>
        <v>69.35483870967742</v>
      </c>
      <c r="I16" s="31">
        <f>E16/F16*100</f>
        <v>421.5686274509804</v>
      </c>
    </row>
    <row r="17" spans="1:9" ht="48">
      <c r="A17" s="21" t="s">
        <v>10</v>
      </c>
      <c r="B17" s="36" t="s">
        <v>77</v>
      </c>
      <c r="C17" s="33">
        <f>C18</f>
        <v>11</v>
      </c>
      <c r="D17" s="6">
        <f>D18</f>
        <v>11</v>
      </c>
      <c r="E17" s="6">
        <f>E18</f>
        <v>8.6</v>
      </c>
      <c r="F17" s="6">
        <f>F18</f>
        <v>4.3</v>
      </c>
      <c r="G17" s="30">
        <f>E17/C17*100</f>
        <v>78.18181818181817</v>
      </c>
      <c r="H17" s="31">
        <f>E17/D17*100</f>
        <v>78.18181818181817</v>
      </c>
      <c r="I17" s="31">
        <f>E17/F17*100</f>
        <v>200</v>
      </c>
    </row>
    <row r="18" spans="1:9" ht="42.75" customHeight="1">
      <c r="A18" s="20" t="s">
        <v>56</v>
      </c>
      <c r="B18" s="29" t="s">
        <v>58</v>
      </c>
      <c r="C18" s="34">
        <v>11</v>
      </c>
      <c r="D18" s="7">
        <v>11</v>
      </c>
      <c r="E18" s="7">
        <v>8.6</v>
      </c>
      <c r="F18" s="7">
        <v>4.3</v>
      </c>
      <c r="G18" s="34">
        <f>E18/C18*100</f>
        <v>78.18181818181817</v>
      </c>
      <c r="H18" s="35">
        <f>E18/D18*100</f>
        <v>78.18181818181817</v>
      </c>
      <c r="I18" s="35">
        <f>E18/F18*100</f>
        <v>200</v>
      </c>
    </row>
    <row r="19" spans="1:9" ht="25.5" customHeight="1" hidden="1">
      <c r="A19" s="20"/>
      <c r="B19" s="29"/>
      <c r="C19" s="34"/>
      <c r="D19" s="7"/>
      <c r="E19" s="7"/>
      <c r="F19" s="7"/>
      <c r="G19" s="34"/>
      <c r="H19" s="35"/>
      <c r="I19" s="35"/>
    </row>
    <row r="20" spans="1:9" ht="30" customHeight="1">
      <c r="A20" s="23" t="s">
        <v>97</v>
      </c>
      <c r="B20" s="29" t="s">
        <v>98</v>
      </c>
      <c r="C20" s="34"/>
      <c r="D20" s="7">
        <f>D21</f>
        <v>20</v>
      </c>
      <c r="E20" s="7">
        <f>E21</f>
        <v>0</v>
      </c>
      <c r="F20" s="7"/>
      <c r="G20" s="34"/>
      <c r="H20" s="35"/>
      <c r="I20" s="35"/>
    </row>
    <row r="21" spans="1:9" ht="23.25" customHeight="1">
      <c r="A21" s="20" t="s">
        <v>78</v>
      </c>
      <c r="B21" s="29" t="s">
        <v>79</v>
      </c>
      <c r="C21" s="34">
        <v>20</v>
      </c>
      <c r="D21" s="7">
        <v>20</v>
      </c>
      <c r="E21" s="7"/>
      <c r="F21" s="7">
        <v>0.8</v>
      </c>
      <c r="G21" s="34">
        <f>E21/C21*100</f>
        <v>0</v>
      </c>
      <c r="H21" s="35">
        <f>E21/D21*100</f>
        <v>0</v>
      </c>
      <c r="I21" s="35">
        <f>E21/F21*100</f>
        <v>0</v>
      </c>
    </row>
    <row r="22" spans="1:9" ht="23.25" customHeight="1">
      <c r="A22" s="22" t="s">
        <v>99</v>
      </c>
      <c r="B22" s="29" t="s">
        <v>100</v>
      </c>
      <c r="C22" s="34"/>
      <c r="D22" s="7">
        <f>D23</f>
        <v>0</v>
      </c>
      <c r="E22" s="7">
        <f>E23</f>
        <v>12.9</v>
      </c>
      <c r="F22" s="7"/>
      <c r="G22" s="34"/>
      <c r="H22" s="35"/>
      <c r="I22" s="35"/>
    </row>
    <row r="23" spans="1:9" ht="22.5" customHeight="1">
      <c r="A23" s="20" t="s">
        <v>88</v>
      </c>
      <c r="B23" s="29" t="s">
        <v>89</v>
      </c>
      <c r="C23" s="34"/>
      <c r="D23" s="7"/>
      <c r="E23" s="7">
        <v>12.9</v>
      </c>
      <c r="F23" s="7"/>
      <c r="G23" s="30"/>
      <c r="H23" s="31"/>
      <c r="I23" s="31"/>
    </row>
    <row r="24" spans="1:9" ht="14.25" customHeight="1">
      <c r="A24" s="20" t="s">
        <v>59</v>
      </c>
      <c r="B24" s="29" t="s">
        <v>60</v>
      </c>
      <c r="C24" s="34"/>
      <c r="D24" s="7"/>
      <c r="E24" s="7"/>
      <c r="F24" s="7">
        <v>0</v>
      </c>
      <c r="G24" s="30"/>
      <c r="H24" s="31"/>
      <c r="I24" s="31"/>
    </row>
    <row r="25" spans="1:9" ht="18.75" customHeight="1">
      <c r="A25" s="21" t="s">
        <v>11</v>
      </c>
      <c r="B25" s="36" t="s">
        <v>34</v>
      </c>
      <c r="C25" s="33">
        <f>C26+C31+C27+C30+C32+C29+C35</f>
        <v>1194.3</v>
      </c>
      <c r="D25" s="6">
        <f>D26+D31+D27+D30+D32+D29+D35+D34</f>
        <v>1991</v>
      </c>
      <c r="E25" s="6">
        <f>E26+E31+E27+E30+E32+E29+E35</f>
        <v>683.1</v>
      </c>
      <c r="F25" s="6">
        <f>F26+F31+F27+F30+F32+F29+F35</f>
        <v>647</v>
      </c>
      <c r="G25" s="30">
        <f>E25/C25*100</f>
        <v>57.1966842501884</v>
      </c>
      <c r="H25" s="31">
        <f>E25/D25*100</f>
        <v>34.309392265193374</v>
      </c>
      <c r="I25" s="31">
        <f aca="true" t="shared" si="3" ref="I25:I37">E25/F25*100</f>
        <v>105.57959814528594</v>
      </c>
    </row>
    <row r="26" spans="1:9" ht="24.75" customHeight="1">
      <c r="A26" s="20" t="s">
        <v>45</v>
      </c>
      <c r="B26" s="29" t="s">
        <v>35</v>
      </c>
      <c r="C26" s="34">
        <v>1024.7</v>
      </c>
      <c r="D26" s="7">
        <v>1072.4</v>
      </c>
      <c r="E26" s="7">
        <v>605.6</v>
      </c>
      <c r="F26" s="7">
        <v>599.9</v>
      </c>
      <c r="G26" s="34">
        <f>E26/C26*100</f>
        <v>59.100224455938324</v>
      </c>
      <c r="H26" s="35">
        <f>E26/D26*100</f>
        <v>56.471465870943675</v>
      </c>
      <c r="I26" s="35">
        <f t="shared" si="3"/>
        <v>100.95015835972663</v>
      </c>
    </row>
    <row r="27" spans="1:9" ht="21" customHeight="1">
      <c r="A27" s="20" t="s">
        <v>61</v>
      </c>
      <c r="B27" s="29" t="s">
        <v>62</v>
      </c>
      <c r="C27" s="34">
        <v>0</v>
      </c>
      <c r="D27" s="7">
        <v>0</v>
      </c>
      <c r="E27" s="7">
        <v>0</v>
      </c>
      <c r="F27" s="7">
        <v>0</v>
      </c>
      <c r="G27" s="34"/>
      <c r="H27" s="35"/>
      <c r="I27" s="35"/>
    </row>
    <row r="28" spans="1:9" ht="26.25" customHeight="1" hidden="1">
      <c r="A28" s="24" t="s">
        <v>64</v>
      </c>
      <c r="B28" s="29" t="s">
        <v>65</v>
      </c>
      <c r="C28" s="34"/>
      <c r="D28" s="7"/>
      <c r="E28" s="7"/>
      <c r="F28" s="7">
        <v>0</v>
      </c>
      <c r="G28" s="34"/>
      <c r="H28" s="35"/>
      <c r="I28" s="35" t="e">
        <f t="shared" si="3"/>
        <v>#DIV/0!</v>
      </c>
    </row>
    <row r="29" spans="1:9" ht="13.5" customHeight="1" hidden="1">
      <c r="A29" s="24" t="s">
        <v>64</v>
      </c>
      <c r="B29" s="29" t="s">
        <v>90</v>
      </c>
      <c r="C29" s="34"/>
      <c r="D29" s="7"/>
      <c r="E29" s="7"/>
      <c r="F29" s="7">
        <v>0</v>
      </c>
      <c r="G29" s="34"/>
      <c r="H29" s="35"/>
      <c r="I29" s="35" t="e">
        <f>E29/F29*100</f>
        <v>#DIV/0!</v>
      </c>
    </row>
    <row r="30" spans="1:9" ht="24" customHeight="1">
      <c r="A30" s="20" t="s">
        <v>66</v>
      </c>
      <c r="B30" s="29" t="s">
        <v>67</v>
      </c>
      <c r="C30" s="34">
        <v>129.5</v>
      </c>
      <c r="D30" s="7">
        <v>129.5</v>
      </c>
      <c r="E30" s="7">
        <v>31.6</v>
      </c>
      <c r="F30" s="7">
        <v>20.4</v>
      </c>
      <c r="G30" s="34">
        <f>E30/C30*100</f>
        <v>24.401544401544403</v>
      </c>
      <c r="H30" s="35">
        <f>E30/D30*100</f>
        <v>24.401544401544403</v>
      </c>
      <c r="I30" s="35">
        <f t="shared" si="3"/>
        <v>154.90196078431376</v>
      </c>
    </row>
    <row r="31" spans="1:9" ht="26.25" customHeight="1">
      <c r="A31" s="20" t="s">
        <v>63</v>
      </c>
      <c r="B31" s="29" t="s">
        <v>55</v>
      </c>
      <c r="C31" s="34">
        <v>40.1</v>
      </c>
      <c r="D31" s="7">
        <v>46.6</v>
      </c>
      <c r="E31" s="7">
        <v>45.9</v>
      </c>
      <c r="F31" s="7">
        <v>26.6</v>
      </c>
      <c r="G31" s="34">
        <f>E31/C31*100</f>
        <v>114.46384039900248</v>
      </c>
      <c r="H31" s="35">
        <f>E31/D31*100</f>
        <v>98.49785407725321</v>
      </c>
      <c r="I31" s="35">
        <f t="shared" si="3"/>
        <v>172.55639097744358</v>
      </c>
    </row>
    <row r="32" spans="1:9" ht="25.5" customHeight="1">
      <c r="A32" s="20" t="s">
        <v>72</v>
      </c>
      <c r="B32" s="29" t="s">
        <v>73</v>
      </c>
      <c r="C32" s="34"/>
      <c r="D32" s="7">
        <v>0</v>
      </c>
      <c r="E32" s="7">
        <v>0</v>
      </c>
      <c r="F32" s="7">
        <v>0.1</v>
      </c>
      <c r="G32" s="30"/>
      <c r="H32" s="31"/>
      <c r="I32" s="31">
        <f t="shared" si="3"/>
        <v>0</v>
      </c>
    </row>
    <row r="33" spans="1:9" ht="13.5" customHeight="1" hidden="1">
      <c r="A33" s="20" t="s">
        <v>26</v>
      </c>
      <c r="B33" s="29"/>
      <c r="C33" s="34"/>
      <c r="D33" s="7"/>
      <c r="E33" s="7"/>
      <c r="F33" s="7"/>
      <c r="G33" s="30"/>
      <c r="H33" s="31"/>
      <c r="I33" s="31"/>
    </row>
    <row r="34" spans="1:9" ht="69" customHeight="1">
      <c r="A34" s="25" t="s">
        <v>95</v>
      </c>
      <c r="B34" s="29" t="s">
        <v>96</v>
      </c>
      <c r="C34" s="34"/>
      <c r="D34" s="7">
        <v>742.5</v>
      </c>
      <c r="E34" s="7"/>
      <c r="F34" s="7"/>
      <c r="G34" s="30"/>
      <c r="H34" s="31"/>
      <c r="I34" s="31"/>
    </row>
    <row r="35" spans="1:9" ht="21.75" customHeight="1">
      <c r="A35" s="20" t="s">
        <v>74</v>
      </c>
      <c r="B35" s="29" t="s">
        <v>75</v>
      </c>
      <c r="C35" s="34"/>
      <c r="D35" s="7">
        <v>0</v>
      </c>
      <c r="E35" s="7">
        <v>0</v>
      </c>
      <c r="F35" s="7">
        <v>0</v>
      </c>
      <c r="G35" s="30"/>
      <c r="H35" s="31"/>
      <c r="I35" s="31"/>
    </row>
    <row r="36" spans="1:9" ht="25.5" customHeight="1">
      <c r="A36" s="21" t="s">
        <v>12</v>
      </c>
      <c r="B36" s="36" t="s">
        <v>36</v>
      </c>
      <c r="C36" s="33"/>
      <c r="D36" s="6"/>
      <c r="E36" s="6"/>
      <c r="F36" s="6">
        <v>56.6</v>
      </c>
      <c r="G36" s="30"/>
      <c r="H36" s="31"/>
      <c r="I36" s="31">
        <f t="shared" si="3"/>
        <v>0</v>
      </c>
    </row>
    <row r="37" spans="1:9" ht="17.25" customHeight="1">
      <c r="A37" s="26" t="s">
        <v>13</v>
      </c>
      <c r="B37" s="38"/>
      <c r="C37" s="39">
        <f>C4+C25+C36</f>
        <v>1505.3</v>
      </c>
      <c r="D37" s="8">
        <f>D4+D25+D36</f>
        <v>2355.5</v>
      </c>
      <c r="E37" s="8">
        <f>E4+E25+E36</f>
        <v>873.7</v>
      </c>
      <c r="F37" s="8">
        <f>F4+F25+F36</f>
        <v>938.2</v>
      </c>
      <c r="G37" s="30">
        <f>E37/C37*100</f>
        <v>58.0415863947386</v>
      </c>
      <c r="H37" s="31">
        <f>E37/D37*100</f>
        <v>37.0919125451072</v>
      </c>
      <c r="I37" s="31">
        <f t="shared" si="3"/>
        <v>93.12513323385205</v>
      </c>
    </row>
    <row r="38" spans="1:9" ht="12.75" customHeight="1">
      <c r="A38" s="2" t="s">
        <v>14</v>
      </c>
      <c r="B38" s="2"/>
      <c r="C38" s="40"/>
      <c r="D38" s="9"/>
      <c r="E38" s="9"/>
      <c r="F38" s="9"/>
      <c r="G38" s="30"/>
      <c r="H38" s="31"/>
      <c r="I38" s="31"/>
    </row>
    <row r="39" spans="1:9" ht="12">
      <c r="A39" s="21" t="s">
        <v>15</v>
      </c>
      <c r="B39" s="41" t="s">
        <v>91</v>
      </c>
      <c r="C39" s="33">
        <v>574.3</v>
      </c>
      <c r="D39" s="6">
        <v>645.8</v>
      </c>
      <c r="E39" s="6">
        <v>315.3</v>
      </c>
      <c r="F39" s="6">
        <v>314.9</v>
      </c>
      <c r="G39" s="30">
        <f aca="true" t="shared" si="4" ref="G39:G45">E39/C39*100</f>
        <v>54.90161936270243</v>
      </c>
      <c r="H39" s="31">
        <f aca="true" t="shared" si="5" ref="H39:H45">E39/D39*100</f>
        <v>48.82316506658408</v>
      </c>
      <c r="I39" s="31">
        <f aca="true" t="shared" si="6" ref="I39:I45">E39/F39*100</f>
        <v>100.12702445220707</v>
      </c>
    </row>
    <row r="40" spans="1:9" ht="12">
      <c r="A40" s="20" t="s">
        <v>16</v>
      </c>
      <c r="B40" s="29">
        <v>211.213</v>
      </c>
      <c r="C40" s="34">
        <v>496.2</v>
      </c>
      <c r="D40" s="7">
        <v>540.9</v>
      </c>
      <c r="E40" s="7">
        <v>259.7</v>
      </c>
      <c r="F40" s="7">
        <v>284.2</v>
      </c>
      <c r="G40" s="34">
        <f t="shared" si="4"/>
        <v>52.337767029423624</v>
      </c>
      <c r="H40" s="35">
        <f t="shared" si="5"/>
        <v>48.012571639859495</v>
      </c>
      <c r="I40" s="35">
        <f t="shared" si="6"/>
        <v>91.37931034482759</v>
      </c>
    </row>
    <row r="41" spans="1:9" ht="12">
      <c r="A41" s="20" t="s">
        <v>23</v>
      </c>
      <c r="B41" s="29">
        <v>223</v>
      </c>
      <c r="C41" s="34">
        <v>15</v>
      </c>
      <c r="D41" s="7">
        <v>15</v>
      </c>
      <c r="E41" s="7">
        <v>10.4</v>
      </c>
      <c r="F41" s="7">
        <v>8.1</v>
      </c>
      <c r="G41" s="34">
        <f t="shared" si="4"/>
        <v>69.33333333333334</v>
      </c>
      <c r="H41" s="35">
        <f t="shared" si="5"/>
        <v>69.33333333333334</v>
      </c>
      <c r="I41" s="35">
        <f t="shared" si="6"/>
        <v>128.39506172839506</v>
      </c>
    </row>
    <row r="42" spans="1:9" ht="13.5" customHeight="1">
      <c r="A42" s="20" t="s">
        <v>17</v>
      </c>
      <c r="B42" s="29"/>
      <c r="C42" s="34">
        <f>C39-C40-C41</f>
        <v>63.099999999999966</v>
      </c>
      <c r="D42" s="7">
        <f>D39-D40-D41</f>
        <v>89.89999999999998</v>
      </c>
      <c r="E42" s="7">
        <f>E39-E40-E41</f>
        <v>45.200000000000024</v>
      </c>
      <c r="F42" s="7">
        <f>F39-F40-F41</f>
        <v>22.599999999999987</v>
      </c>
      <c r="G42" s="34">
        <f t="shared" si="4"/>
        <v>71.63232963549927</v>
      </c>
      <c r="H42" s="35">
        <f t="shared" si="5"/>
        <v>50.27808676307012</v>
      </c>
      <c r="I42" s="35">
        <f t="shared" si="6"/>
        <v>200.00000000000023</v>
      </c>
    </row>
    <row r="43" spans="1:9" ht="12" hidden="1">
      <c r="A43" s="22" t="s">
        <v>71</v>
      </c>
      <c r="B43" s="1" t="s">
        <v>70</v>
      </c>
      <c r="C43" s="34"/>
      <c r="D43" s="7"/>
      <c r="E43" s="7"/>
      <c r="F43" s="7"/>
      <c r="G43" s="30" t="e">
        <f t="shared" si="4"/>
        <v>#DIV/0!</v>
      </c>
      <c r="H43" s="31" t="e">
        <f t="shared" si="5"/>
        <v>#DIV/0!</v>
      </c>
      <c r="I43" s="31" t="e">
        <f t="shared" si="6"/>
        <v>#DIV/0!</v>
      </c>
    </row>
    <row r="44" spans="1:9" ht="21.75" customHeight="1">
      <c r="A44" s="22" t="s">
        <v>24</v>
      </c>
      <c r="B44" s="1" t="s">
        <v>49</v>
      </c>
      <c r="C44" s="30">
        <v>40.1</v>
      </c>
      <c r="D44" s="5">
        <v>46.6</v>
      </c>
      <c r="E44" s="5">
        <v>24.1</v>
      </c>
      <c r="F44" s="5">
        <v>21</v>
      </c>
      <c r="G44" s="30">
        <f t="shared" si="4"/>
        <v>60.099750623441395</v>
      </c>
      <c r="H44" s="31">
        <f t="shared" si="5"/>
        <v>51.716738197424895</v>
      </c>
      <c r="I44" s="31">
        <f t="shared" si="6"/>
        <v>114.76190476190477</v>
      </c>
    </row>
    <row r="45" spans="1:9" ht="23.25" customHeight="1">
      <c r="A45" s="21" t="s">
        <v>37</v>
      </c>
      <c r="B45" s="41" t="s">
        <v>108</v>
      </c>
      <c r="C45" s="33">
        <v>0</v>
      </c>
      <c r="D45" s="6">
        <v>19.5</v>
      </c>
      <c r="E45" s="6">
        <v>7.5</v>
      </c>
      <c r="F45" s="6"/>
      <c r="G45" s="30" t="e">
        <f t="shared" si="4"/>
        <v>#DIV/0!</v>
      </c>
      <c r="H45" s="31">
        <f t="shared" si="5"/>
        <v>38.46153846153847</v>
      </c>
      <c r="I45" s="31" t="e">
        <f t="shared" si="6"/>
        <v>#DIV/0!</v>
      </c>
    </row>
    <row r="46" spans="1:9" ht="17.25" customHeight="1">
      <c r="A46" s="21" t="s">
        <v>101</v>
      </c>
      <c r="B46" s="41" t="s">
        <v>102</v>
      </c>
      <c r="C46" s="33"/>
      <c r="D46" s="6">
        <v>12</v>
      </c>
      <c r="E46" s="6"/>
      <c r="F46" s="6"/>
      <c r="G46" s="30"/>
      <c r="H46" s="31"/>
      <c r="I46" s="31"/>
    </row>
    <row r="47" spans="1:9" ht="11.25" customHeight="1">
      <c r="A47" s="21" t="s">
        <v>81</v>
      </c>
      <c r="B47" s="41" t="s">
        <v>80</v>
      </c>
      <c r="C47" s="33">
        <v>332.5</v>
      </c>
      <c r="D47" s="6">
        <f>D49</f>
        <v>345.5</v>
      </c>
      <c r="E47" s="6">
        <f>E49</f>
        <v>109.7</v>
      </c>
      <c r="F47" s="6">
        <v>175</v>
      </c>
      <c r="G47" s="30">
        <f aca="true" t="shared" si="7" ref="G47:G58">E47/C47*100</f>
        <v>32.992481203007515</v>
      </c>
      <c r="H47" s="31">
        <f aca="true" t="shared" si="8" ref="H47:H58">E47/D47*100</f>
        <v>31.75108538350217</v>
      </c>
      <c r="I47" s="31">
        <f aca="true" t="shared" si="9" ref="I47:I54">E47/F47*100</f>
        <v>62.68571428571429</v>
      </c>
    </row>
    <row r="48" spans="1:9" ht="16.5" customHeight="1" hidden="1">
      <c r="A48" s="22" t="s">
        <v>41</v>
      </c>
      <c r="B48" s="1" t="s">
        <v>50</v>
      </c>
      <c r="C48" s="30"/>
      <c r="D48" s="5"/>
      <c r="E48" s="5">
        <v>0</v>
      </c>
      <c r="F48" s="5">
        <v>0</v>
      </c>
      <c r="G48" s="30" t="e">
        <f t="shared" si="7"/>
        <v>#DIV/0!</v>
      </c>
      <c r="H48" s="31" t="e">
        <f t="shared" si="8"/>
        <v>#DIV/0!</v>
      </c>
      <c r="I48" s="31" t="e">
        <f t="shared" si="9"/>
        <v>#DIV/0!</v>
      </c>
    </row>
    <row r="49" spans="1:9" ht="22.5" customHeight="1">
      <c r="A49" s="21" t="s">
        <v>103</v>
      </c>
      <c r="B49" s="1" t="s">
        <v>104</v>
      </c>
      <c r="C49" s="30"/>
      <c r="D49" s="5">
        <v>345.5</v>
      </c>
      <c r="E49" s="5">
        <v>109.7</v>
      </c>
      <c r="F49" s="5"/>
      <c r="G49" s="30" t="e">
        <f t="shared" si="7"/>
        <v>#DIV/0!</v>
      </c>
      <c r="H49" s="31"/>
      <c r="I49" s="31"/>
    </row>
    <row r="50" spans="1:9" ht="24">
      <c r="A50" s="21" t="s">
        <v>21</v>
      </c>
      <c r="B50" s="41" t="s">
        <v>38</v>
      </c>
      <c r="C50" s="33">
        <v>551.9</v>
      </c>
      <c r="D50" s="6">
        <v>637</v>
      </c>
      <c r="E50" s="6">
        <v>304.4</v>
      </c>
      <c r="F50" s="6">
        <v>291</v>
      </c>
      <c r="G50" s="30">
        <f t="shared" si="7"/>
        <v>55.15491936945098</v>
      </c>
      <c r="H50" s="31">
        <f t="shared" si="8"/>
        <v>47.78649921507064</v>
      </c>
      <c r="I50" s="31">
        <f t="shared" si="9"/>
        <v>104.60481099656356</v>
      </c>
    </row>
    <row r="51" spans="1:9" ht="12" hidden="1">
      <c r="A51" s="21"/>
      <c r="B51" s="41"/>
      <c r="C51" s="33"/>
      <c r="D51" s="6"/>
      <c r="E51" s="6"/>
      <c r="F51" s="6"/>
      <c r="G51" s="30"/>
      <c r="H51" s="31"/>
      <c r="I51" s="31"/>
    </row>
    <row r="52" spans="1:9" ht="12">
      <c r="A52" s="20" t="s">
        <v>16</v>
      </c>
      <c r="B52" s="29">
        <v>211.213</v>
      </c>
      <c r="C52" s="34">
        <v>477.6</v>
      </c>
      <c r="D52" s="7">
        <v>374.1</v>
      </c>
      <c r="E52" s="7">
        <v>251.3</v>
      </c>
      <c r="F52" s="7">
        <v>266.9</v>
      </c>
      <c r="G52" s="34">
        <f t="shared" si="7"/>
        <v>52.617252931323286</v>
      </c>
      <c r="H52" s="35">
        <f t="shared" si="8"/>
        <v>67.17455225875433</v>
      </c>
      <c r="I52" s="35">
        <f t="shared" si="9"/>
        <v>94.15511427500938</v>
      </c>
    </row>
    <row r="53" spans="1:9" ht="11.25" customHeight="1">
      <c r="A53" s="20" t="s">
        <v>23</v>
      </c>
      <c r="B53" s="29">
        <v>223</v>
      </c>
      <c r="C53" s="34">
        <v>10</v>
      </c>
      <c r="D53" s="7">
        <v>10</v>
      </c>
      <c r="E53" s="7">
        <v>6.8</v>
      </c>
      <c r="F53" s="7">
        <v>2.3</v>
      </c>
      <c r="G53" s="34">
        <f t="shared" si="7"/>
        <v>68</v>
      </c>
      <c r="H53" s="35">
        <f t="shared" si="8"/>
        <v>68</v>
      </c>
      <c r="I53" s="35">
        <f t="shared" si="9"/>
        <v>295.6521739130435</v>
      </c>
    </row>
    <row r="54" spans="1:9" ht="12">
      <c r="A54" s="20" t="s">
        <v>42</v>
      </c>
      <c r="B54" s="29"/>
      <c r="C54" s="34">
        <f>C50-C52-C53</f>
        <v>64.29999999999995</v>
      </c>
      <c r="D54" s="7">
        <f>D50-D52-D53</f>
        <v>252.89999999999998</v>
      </c>
      <c r="E54" s="7">
        <f>E50-E52-E53</f>
        <v>46.29999999999997</v>
      </c>
      <c r="F54" s="7">
        <f>F50-F52-F53</f>
        <v>21.800000000000022</v>
      </c>
      <c r="G54" s="34">
        <f t="shared" si="7"/>
        <v>72.00622083981337</v>
      </c>
      <c r="H54" s="35">
        <f t="shared" si="8"/>
        <v>18.307631474891252</v>
      </c>
      <c r="I54" s="35">
        <f t="shared" si="9"/>
        <v>212.38532110091705</v>
      </c>
    </row>
    <row r="55" spans="1:9" ht="12">
      <c r="A55" s="22" t="s">
        <v>51</v>
      </c>
      <c r="B55" s="1" t="s">
        <v>86</v>
      </c>
      <c r="C55" s="30">
        <v>4</v>
      </c>
      <c r="D55" s="5">
        <v>4</v>
      </c>
      <c r="E55" s="5">
        <v>4</v>
      </c>
      <c r="F55" s="5">
        <v>4</v>
      </c>
      <c r="G55" s="30">
        <f t="shared" si="7"/>
        <v>100</v>
      </c>
      <c r="H55" s="31">
        <f t="shared" si="8"/>
        <v>100</v>
      </c>
      <c r="I55" s="31"/>
    </row>
    <row r="56" spans="1:9" ht="12">
      <c r="A56" s="22" t="s">
        <v>105</v>
      </c>
      <c r="B56" s="1" t="s">
        <v>106</v>
      </c>
      <c r="C56" s="30"/>
      <c r="D56" s="5">
        <f>D57</f>
        <v>742.5</v>
      </c>
      <c r="E56" s="5"/>
      <c r="F56" s="5"/>
      <c r="G56" s="30"/>
      <c r="H56" s="31"/>
      <c r="I56" s="31"/>
    </row>
    <row r="57" spans="1:9" ht="12">
      <c r="A57" s="20" t="s">
        <v>107</v>
      </c>
      <c r="B57" s="1"/>
      <c r="C57" s="30"/>
      <c r="D57" s="5">
        <v>742.5</v>
      </c>
      <c r="E57" s="5"/>
      <c r="F57" s="5"/>
      <c r="G57" s="30"/>
      <c r="H57" s="31"/>
      <c r="I57" s="31"/>
    </row>
    <row r="58" spans="1:9" ht="12">
      <c r="A58" s="22" t="s">
        <v>52</v>
      </c>
      <c r="B58" s="1" t="s">
        <v>87</v>
      </c>
      <c r="C58" s="30">
        <v>2.5</v>
      </c>
      <c r="D58" s="5">
        <v>2.5</v>
      </c>
      <c r="E58" s="5"/>
      <c r="F58" s="5"/>
      <c r="G58" s="30">
        <f t="shared" si="7"/>
        <v>0</v>
      </c>
      <c r="H58" s="31">
        <f t="shared" si="8"/>
        <v>0</v>
      </c>
      <c r="I58" s="31"/>
    </row>
    <row r="59" spans="1:9" ht="0.75" customHeight="1">
      <c r="A59" s="22" t="s">
        <v>39</v>
      </c>
      <c r="B59" s="36">
        <v>1003</v>
      </c>
      <c r="C59" s="33">
        <f>C60+C61+C63</f>
        <v>0</v>
      </c>
      <c r="D59" s="6">
        <f>D60+D61</f>
        <v>0</v>
      </c>
      <c r="E59" s="6">
        <f>E60+E61</f>
        <v>0</v>
      </c>
      <c r="F59" s="6">
        <f>F60+F61</f>
        <v>0</v>
      </c>
      <c r="G59" s="30"/>
      <c r="H59" s="31"/>
      <c r="I59" s="31"/>
    </row>
    <row r="60" spans="1:9" ht="12.75" customHeight="1" hidden="1">
      <c r="A60" s="22" t="s">
        <v>109</v>
      </c>
      <c r="B60" s="42"/>
      <c r="C60" s="43">
        <v>0</v>
      </c>
      <c r="D60" s="10">
        <v>0</v>
      </c>
      <c r="E60" s="7">
        <v>0</v>
      </c>
      <c r="F60" s="5">
        <v>0</v>
      </c>
      <c r="G60" s="30"/>
      <c r="H60" s="31"/>
      <c r="I60" s="31"/>
    </row>
    <row r="61" spans="1:9" ht="13.5" customHeight="1" hidden="1">
      <c r="A61" s="20" t="s">
        <v>82</v>
      </c>
      <c r="B61" s="42"/>
      <c r="C61" s="34">
        <v>0</v>
      </c>
      <c r="D61" s="7">
        <v>0</v>
      </c>
      <c r="E61" s="10">
        <v>0</v>
      </c>
      <c r="F61" s="10"/>
      <c r="G61" s="30"/>
      <c r="H61" s="31"/>
      <c r="I61" s="31"/>
    </row>
    <row r="62" spans="1:9" ht="15.75" customHeight="1" hidden="1">
      <c r="A62" s="20" t="s">
        <v>40</v>
      </c>
      <c r="B62" s="42" t="s">
        <v>43</v>
      </c>
      <c r="C62" s="34"/>
      <c r="D62" s="7"/>
      <c r="E62" s="7"/>
      <c r="F62" s="7"/>
      <c r="G62" s="30"/>
      <c r="H62" s="31"/>
      <c r="I62" s="31"/>
    </row>
    <row r="63" spans="1:9" ht="15" customHeight="1" hidden="1">
      <c r="A63" s="22" t="s">
        <v>110</v>
      </c>
      <c r="B63" s="42"/>
      <c r="C63" s="34"/>
      <c r="D63" s="5">
        <v>0</v>
      </c>
      <c r="E63" s="5">
        <v>0</v>
      </c>
      <c r="F63" s="5"/>
      <c r="G63" s="30"/>
      <c r="H63" s="31"/>
      <c r="I63" s="31"/>
    </row>
    <row r="64" spans="1:9" ht="15.75" customHeight="1">
      <c r="A64" s="26" t="s">
        <v>18</v>
      </c>
      <c r="B64" s="38"/>
      <c r="C64" s="44">
        <f>C39+C44+C45+C46+C47+C48+C50+C55+C58+C59</f>
        <v>1505.3</v>
      </c>
      <c r="D64" s="11">
        <f>D39+D44+D45+D46+D47+D50+D55+D58+D59+D63+D56</f>
        <v>2455.4</v>
      </c>
      <c r="E64" s="11">
        <f>E39+E44+E45+E46+E47+E50+E55+E58+E59+E63</f>
        <v>765</v>
      </c>
      <c r="F64" s="11">
        <f>F39+F44+F45+F46+F47+F48+F50+F55+F58+F59+F43+F63</f>
        <v>805.9</v>
      </c>
      <c r="G64" s="30">
        <f>E64/C64*100</f>
        <v>50.82043446489072</v>
      </c>
      <c r="H64" s="31">
        <f>E64/D64*100</f>
        <v>31.155819825690312</v>
      </c>
      <c r="I64" s="31">
        <f>E64/F64*100</f>
        <v>94.92492865119743</v>
      </c>
    </row>
    <row r="65" spans="1:9" ht="24" customHeight="1">
      <c r="A65" s="22" t="s">
        <v>44</v>
      </c>
      <c r="B65" s="2"/>
      <c r="C65" s="44">
        <f>C37-C64</f>
        <v>0</v>
      </c>
      <c r="D65" s="11">
        <f>D37-D64</f>
        <v>-99.90000000000009</v>
      </c>
      <c r="E65" s="11">
        <f>E37-E64</f>
        <v>108.70000000000005</v>
      </c>
      <c r="F65" s="11">
        <f>F37-F64</f>
        <v>132.30000000000007</v>
      </c>
      <c r="G65" s="30"/>
      <c r="H65" s="45"/>
      <c r="I65" s="46"/>
    </row>
    <row r="66" spans="1:8" ht="12" customHeight="1">
      <c r="A66" s="27"/>
      <c r="B66" s="47"/>
      <c r="C66" s="48"/>
      <c r="D66" s="12"/>
      <c r="E66" s="12"/>
      <c r="F66" s="12"/>
      <c r="G66" s="49"/>
      <c r="H66" s="50"/>
    </row>
    <row r="67" spans="1:6" ht="12">
      <c r="A67" s="14" t="s">
        <v>47</v>
      </c>
      <c r="C67" s="51" t="s">
        <v>48</v>
      </c>
      <c r="D67" s="13"/>
      <c r="E67" s="13"/>
      <c r="F67" s="13"/>
    </row>
    <row r="68" spans="3:6" ht="12">
      <c r="C68" s="54"/>
      <c r="D68" s="54"/>
      <c r="E68" s="54"/>
      <c r="F68" s="13"/>
    </row>
    <row r="69" spans="3:6" ht="12">
      <c r="C69" s="54"/>
      <c r="D69" s="54"/>
      <c r="E69" s="54"/>
      <c r="F69" s="13"/>
    </row>
    <row r="70" spans="3:6" ht="12">
      <c r="C70" s="51"/>
      <c r="D70" s="13"/>
      <c r="E70" s="13"/>
      <c r="F70" s="13"/>
    </row>
    <row r="71" spans="3:6" ht="12">
      <c r="C71" s="51"/>
      <c r="D71" s="13"/>
      <c r="E71" s="13"/>
      <c r="F71" s="13"/>
    </row>
    <row r="72" ht="12">
      <c r="A72" s="28"/>
    </row>
  </sheetData>
  <mergeCells count="4">
    <mergeCell ref="A1:I1"/>
    <mergeCell ref="G2:H2"/>
    <mergeCell ref="C68:E68"/>
    <mergeCell ref="C69:E69"/>
  </mergeCells>
  <printOptions/>
  <pageMargins left="0.7874015748031497" right="0.1968503937007874" top="0.3937007874015748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Админ</cp:lastModifiedBy>
  <cp:lastPrinted>2011-10-17T04:41:51Z</cp:lastPrinted>
  <dcterms:created xsi:type="dcterms:W3CDTF">2006-03-13T07:15:44Z</dcterms:created>
  <dcterms:modified xsi:type="dcterms:W3CDTF">2011-10-24T09:29:19Z</dcterms:modified>
  <cp:category/>
  <cp:version/>
  <cp:contentType/>
  <cp:contentStatus/>
</cp:coreProperties>
</file>