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<sst xmlns="http://schemas.openxmlformats.org/spreadsheetml/2006/main" count="123" uniqueCount="121">
  <si>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</si>
  <si>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</si>
  <si>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</si>
  <si>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</si>
  <si>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</si>
  <si>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</si>
  <si>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</si>
  <si>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</si>
  <si>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</si>
  <si>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</si>
  <si>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</si>
  <si>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</si>
  <si>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</si>
  <si>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</si>
  <si>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</si>
  <si>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</si>
  <si>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</si>
  <si>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</si>
  <si>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</si>
  <si>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</si>
  <si>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</si>
  <si>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</si>
  <si>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</si>
  <si>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</si>
  <si>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</si>
  <si>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</si>
  <si>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</si>
  <si>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</si>
  <si>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</si>
  <si>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</si>
  <si>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</si>
  <si>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</si>
  <si>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</si>
  <si>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</si>
  <si>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</si>
  <si>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</si>
  <si>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</si>
  <si>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</si>
  <si>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</si>
  <si>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</si>
  <si>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</si>
  <si>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</si>
  <si>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</si>
  <si>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</si>
  <si>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</si>
  <si>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</si>
  <si>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</si>
  <si>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</si>
  <si>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</si>
  <si>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</si>
  <si>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</si>
  <si>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</si>
  <si>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</si>
  <si>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</si>
  <si>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</si>
  <si>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</si>
  <si>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</si>
  <si>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</si>
  <si>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</si>
  <si>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</si>
  <si>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</si>
  <si>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</si>
  <si>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</si>
  <si>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</si>
  <si>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</si>
  <si>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</si>
  <si>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</si>
  <si>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</si>
  <si>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</si>
  <si>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</si>
  <si>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</si>
  <si>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</si>
  <si>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</si>
  <si>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</si>
  <si>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</si>
  <si>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</si>
  <si>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</si>
  <si>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</si>
  <si>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</si>
  <si>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</si>
  <si>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</si>
  <si>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</si>
  <si>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</si>
  <si>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</si>
  <si>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</si>
  <si>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</si>
  <si>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</si>
  <si>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</si>
  <si>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</si>
  <si>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</si>
  <si>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</si>
  <si>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</si>
  <si>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</si>
  <si>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</si>
  <si>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</si>
  <si>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</si>
  <si>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</si>
  <si>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</si>
  <si>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</si>
  <si>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</si>
  <si>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</si>
  <si>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</si>
  <si>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</si>
  <si>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 xml:space="preserve">Утверж. план на 2012г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</si>
  <si>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</si>
  <si>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</si>
  <si>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</si>
  <si>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</si>
  <si>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</si>
  <si>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</si>
  <si>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</si>
  <si>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</si>
  <si>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</si>
  <si>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</si>
  <si>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</si>
  <si>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</si>
  <si>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>Исполнено на 01.10.12</t>
  </si>
  <si>
    <t>Исполнено на 01.10.11</t>
  </si>
  <si>
    <t>св.22р.</t>
  </si>
  <si>
    <t>св.20р.</t>
  </si>
  <si>
    <t>АНАЛИЗ ИСПОЛНЕНИЯ БЮДЖЕТА  ШЕРАУТСКОГО  ПОСЕЛЕНИЯ НА 01.10.2012г.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</si>
</sst>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u val="single"/>
      <sz val="8"/>
      <name val="Arial Cyr"/>
      <family val="0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5" fillId="24" borderId="10" xfId="0" applyNumberFormat="1" applyFont="1" applyFill="1" applyBorder="1" applyAlignment="1">
      <alignment horizontal="center" shrinkToFit="1"/>
    </xf>
    <xf numFmtId="0" fontId="15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7" fillId="4" borderId="1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2" fillId="4" borderId="10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20">
      <selection activeCell="E57" sqref="E57"/>
    </sheetView>
  </sheetViews>
  <sheetFormatPr defaultColWidth="9.00390625" defaultRowHeight="12.75"/>
  <cols>
    <col min="1" max="1" width="34.375" style="0" customWidth="1"/>
    <col min="2" max="2" width="23.375" style="0" customWidth="1"/>
    <col min="3" max="3" width="7.375" style="32" customWidth="1"/>
    <col min="4" max="4" width="7.25390625" style="61" customWidth="1"/>
    <col min="5" max="5" width="7.875" style="61" customWidth="1"/>
    <col min="6" max="6" width="7.25390625" style="32" customWidth="1"/>
    <col min="7" max="7" width="7.625" style="0" customWidth="1"/>
    <col min="8" max="8" width="6.75390625" style="0" customWidth="1"/>
    <col min="9" max="9" width="7.25390625" style="0" customWidth="1"/>
  </cols>
  <sheetData>
    <row r="1" spans="1:9" ht="16.5" customHeight="1">
      <c r="A1" s="67" t="s">
        <v>120</v>
      </c>
      <c r="B1" s="67"/>
      <c r="C1" s="67"/>
      <c r="D1" s="67"/>
      <c r="E1" s="67"/>
      <c r="F1" s="67"/>
      <c r="G1" s="67"/>
      <c r="H1" s="67"/>
      <c r="I1" s="67"/>
    </row>
    <row r="2" spans="7:8" ht="12" customHeight="1">
      <c r="G2" s="68" t="s">
        <v>24</v>
      </c>
      <c r="H2" s="68"/>
    </row>
    <row r="3" spans="1:9" ht="48">
      <c r="A3" s="18" t="s">
        <v>0</v>
      </c>
      <c r="B3" s="4" t="s">
        <v>25</v>
      </c>
      <c r="C3" s="33" t="s">
        <v>103</v>
      </c>
      <c r="D3" s="62" t="s">
        <v>104</v>
      </c>
      <c r="E3" s="62" t="s">
        <v>116</v>
      </c>
      <c r="F3" s="33" t="s">
        <v>117</v>
      </c>
      <c r="G3" s="5" t="s">
        <v>60</v>
      </c>
      <c r="H3" s="5" t="s">
        <v>45</v>
      </c>
      <c r="I3" s="5" t="s">
        <v>105</v>
      </c>
    </row>
    <row r="4" spans="1:9" ht="16.5" customHeight="1">
      <c r="A4" s="6" t="s">
        <v>1</v>
      </c>
      <c r="B4" s="7"/>
      <c r="C4" s="34">
        <f>C5+C17</f>
        <v>922.5999999999999</v>
      </c>
      <c r="D4" s="34">
        <f>D5+D17</f>
        <v>922.5999999999999</v>
      </c>
      <c r="E4" s="34">
        <f>E5+E17</f>
        <v>643.3</v>
      </c>
      <c r="F4" s="34">
        <f>F5+F17</f>
        <v>684.6999999999999</v>
      </c>
      <c r="G4" s="1">
        <f aca="true" t="shared" si="0" ref="G4:G66">E4/C4*100</f>
        <v>69.7268588770865</v>
      </c>
      <c r="H4" s="2">
        <f aca="true" t="shared" si="1" ref="H4:H66">E4/D4*100</f>
        <v>69.7268588770865</v>
      </c>
      <c r="I4" s="17">
        <f aca="true" t="shared" si="2" ref="I4:I66">E4/F4*100</f>
        <v>93.95355630203008</v>
      </c>
    </row>
    <row r="5" spans="1:9" ht="12.75">
      <c r="A5" s="19" t="s">
        <v>18</v>
      </c>
      <c r="B5" s="7"/>
      <c r="C5" s="34">
        <f>C6+C8+C10+C15</f>
        <v>894.5999999999999</v>
      </c>
      <c r="D5" s="34">
        <f>D6+D8+D10+D15</f>
        <v>894.5999999999999</v>
      </c>
      <c r="E5" s="34">
        <f>E6+E8+E10+E15+E16</f>
        <v>637.9</v>
      </c>
      <c r="F5" s="34">
        <f>F6+F8+F10+F16+F15</f>
        <v>668.8</v>
      </c>
      <c r="G5" s="1">
        <f t="shared" si="0"/>
        <v>71.30561144645652</v>
      </c>
      <c r="H5" s="2">
        <f t="shared" si="1"/>
        <v>71.30561144645652</v>
      </c>
      <c r="I5" s="17">
        <f t="shared" si="2"/>
        <v>95.37978468899522</v>
      </c>
    </row>
    <row r="6" spans="1:9" ht="12.75">
      <c r="A6" s="20" t="s">
        <v>64</v>
      </c>
      <c r="B6" s="8" t="s">
        <v>26</v>
      </c>
      <c r="C6" s="35">
        <f>C7</f>
        <v>349.3</v>
      </c>
      <c r="D6" s="35">
        <f>D7</f>
        <v>349.3</v>
      </c>
      <c r="E6" s="35">
        <f>E7</f>
        <v>179.3</v>
      </c>
      <c r="F6" s="35">
        <f>F7</f>
        <v>234</v>
      </c>
      <c r="G6" s="1">
        <f t="shared" si="0"/>
        <v>51.33123389636416</v>
      </c>
      <c r="H6" s="2">
        <f t="shared" si="1"/>
        <v>51.33123389636416</v>
      </c>
      <c r="I6" s="17">
        <f t="shared" si="2"/>
        <v>76.62393162393163</v>
      </c>
    </row>
    <row r="7" spans="1:9" ht="12.75">
      <c r="A7" s="21" t="s">
        <v>2</v>
      </c>
      <c r="B7" s="4" t="s">
        <v>54</v>
      </c>
      <c r="C7" s="36">
        <v>349.3</v>
      </c>
      <c r="D7" s="36">
        <v>349.3</v>
      </c>
      <c r="E7" s="36">
        <v>179.3</v>
      </c>
      <c r="F7" s="36">
        <v>234</v>
      </c>
      <c r="G7" s="1">
        <f t="shared" si="0"/>
        <v>51.33123389636416</v>
      </c>
      <c r="H7" s="2">
        <f t="shared" si="1"/>
        <v>51.33123389636416</v>
      </c>
      <c r="I7" s="17">
        <f t="shared" si="2"/>
        <v>76.62393162393163</v>
      </c>
    </row>
    <row r="8" spans="1:9" ht="12.75">
      <c r="A8" s="20" t="s">
        <v>3</v>
      </c>
      <c r="B8" s="8" t="s">
        <v>27</v>
      </c>
      <c r="C8" s="35">
        <f>C9</f>
        <v>130.6</v>
      </c>
      <c r="D8" s="35">
        <f>D9</f>
        <v>130.6</v>
      </c>
      <c r="E8" s="35">
        <f>E9</f>
        <v>28.1</v>
      </c>
      <c r="F8" s="35">
        <f>F9</f>
        <v>131.9</v>
      </c>
      <c r="G8" s="1">
        <f t="shared" si="0"/>
        <v>21.516079632465544</v>
      </c>
      <c r="H8" s="2">
        <f t="shared" si="1"/>
        <v>21.516079632465544</v>
      </c>
      <c r="I8" s="17">
        <f t="shared" si="2"/>
        <v>21.30401819560273</v>
      </c>
    </row>
    <row r="9" spans="1:9" ht="14.25" customHeight="1">
      <c r="A9" s="22" t="s">
        <v>4</v>
      </c>
      <c r="B9" s="5" t="s">
        <v>55</v>
      </c>
      <c r="C9" s="36">
        <v>130.6</v>
      </c>
      <c r="D9" s="36">
        <v>130.6</v>
      </c>
      <c r="E9" s="36">
        <v>28.1</v>
      </c>
      <c r="F9" s="36">
        <v>131.9</v>
      </c>
      <c r="G9" s="1">
        <f t="shared" si="0"/>
        <v>21.516079632465544</v>
      </c>
      <c r="H9" s="2">
        <f t="shared" si="1"/>
        <v>21.516079632465544</v>
      </c>
      <c r="I9" s="17">
        <f t="shared" si="2"/>
        <v>21.30401819560273</v>
      </c>
    </row>
    <row r="10" spans="1:9" ht="15.75" customHeight="1">
      <c r="A10" s="23" t="s">
        <v>5</v>
      </c>
      <c r="B10" s="9" t="s">
        <v>28</v>
      </c>
      <c r="C10" s="35">
        <f>C11+C12</f>
        <v>394.7</v>
      </c>
      <c r="D10" s="35">
        <f>D11+D12</f>
        <v>394.7</v>
      </c>
      <c r="E10" s="35">
        <f>E11+E12</f>
        <v>413</v>
      </c>
      <c r="F10" s="35">
        <f>F11+F12</f>
        <v>284.90000000000003</v>
      </c>
      <c r="G10" s="1">
        <f t="shared" si="0"/>
        <v>104.6364327337218</v>
      </c>
      <c r="H10" s="2">
        <f t="shared" si="1"/>
        <v>104.6364327337218</v>
      </c>
      <c r="I10" s="17">
        <f t="shared" si="2"/>
        <v>144.96314496314494</v>
      </c>
    </row>
    <row r="11" spans="1:9" ht="12.75" customHeight="1">
      <c r="A11" s="22" t="s">
        <v>6</v>
      </c>
      <c r="B11" s="5" t="s">
        <v>29</v>
      </c>
      <c r="C11" s="36">
        <v>49.2</v>
      </c>
      <c r="D11" s="36">
        <v>49.2</v>
      </c>
      <c r="E11" s="36">
        <v>24</v>
      </c>
      <c r="F11" s="36">
        <v>3.5</v>
      </c>
      <c r="G11" s="1">
        <f t="shared" si="0"/>
        <v>48.78048780487805</v>
      </c>
      <c r="H11" s="2">
        <f t="shared" si="1"/>
        <v>48.78048780487805</v>
      </c>
      <c r="I11" s="17">
        <f t="shared" si="2"/>
        <v>685.7142857142857</v>
      </c>
    </row>
    <row r="12" spans="1:9" ht="12.75" customHeight="1">
      <c r="A12" s="23" t="s">
        <v>21</v>
      </c>
      <c r="B12" s="9" t="s">
        <v>30</v>
      </c>
      <c r="C12" s="37">
        <f>C13+C14</f>
        <v>345.5</v>
      </c>
      <c r="D12" s="37">
        <f>D13+D14</f>
        <v>345.5</v>
      </c>
      <c r="E12" s="37">
        <f>E13+E14</f>
        <v>389</v>
      </c>
      <c r="F12" s="37">
        <f>F13+F14</f>
        <v>281.40000000000003</v>
      </c>
      <c r="G12" s="1">
        <f t="shared" si="0"/>
        <v>112.59044862518091</v>
      </c>
      <c r="H12" s="2">
        <f t="shared" si="1"/>
        <v>112.59044862518091</v>
      </c>
      <c r="I12" s="17">
        <f t="shared" si="2"/>
        <v>138.23738450604122</v>
      </c>
    </row>
    <row r="13" spans="1:9" ht="12" customHeight="1">
      <c r="A13" s="22" t="s">
        <v>7</v>
      </c>
      <c r="B13" s="5" t="s">
        <v>31</v>
      </c>
      <c r="C13" s="36">
        <v>344</v>
      </c>
      <c r="D13" s="36">
        <v>344</v>
      </c>
      <c r="E13" s="36">
        <v>355.4</v>
      </c>
      <c r="F13" s="36">
        <v>279.8</v>
      </c>
      <c r="G13" s="1">
        <f t="shared" si="0"/>
        <v>103.31395348837209</v>
      </c>
      <c r="H13" s="2">
        <f t="shared" si="1"/>
        <v>103.31395348837209</v>
      </c>
      <c r="I13" s="17">
        <f t="shared" si="2"/>
        <v>127.01929949964259</v>
      </c>
    </row>
    <row r="14" spans="1:10" ht="14.25" customHeight="1">
      <c r="A14" s="22" t="s">
        <v>8</v>
      </c>
      <c r="B14" s="5" t="s">
        <v>32</v>
      </c>
      <c r="C14" s="36">
        <v>1.5</v>
      </c>
      <c r="D14" s="36">
        <v>1.5</v>
      </c>
      <c r="E14" s="36">
        <v>33.6</v>
      </c>
      <c r="F14" s="36">
        <v>1.6</v>
      </c>
      <c r="G14" s="1" t="s">
        <v>118</v>
      </c>
      <c r="H14" s="1" t="s">
        <v>118</v>
      </c>
      <c r="I14" s="17" t="s">
        <v>119</v>
      </c>
      <c r="J14" s="56"/>
    </row>
    <row r="15" spans="1:9" ht="12.75" customHeight="1">
      <c r="A15" s="29" t="s">
        <v>83</v>
      </c>
      <c r="B15" s="30" t="s">
        <v>84</v>
      </c>
      <c r="C15" s="37">
        <v>20</v>
      </c>
      <c r="D15" s="37">
        <v>20</v>
      </c>
      <c r="E15" s="37">
        <v>17.5</v>
      </c>
      <c r="F15" s="60">
        <v>18</v>
      </c>
      <c r="G15" s="1">
        <f t="shared" si="0"/>
        <v>87.5</v>
      </c>
      <c r="H15" s="2">
        <f t="shared" si="1"/>
        <v>87.5</v>
      </c>
      <c r="I15" s="17">
        <f t="shared" si="2"/>
        <v>97.22222222222221</v>
      </c>
    </row>
    <row r="16" spans="1:9" ht="12" customHeight="1" hidden="1">
      <c r="A16" s="31" t="s">
        <v>85</v>
      </c>
      <c r="B16" s="30" t="s">
        <v>86</v>
      </c>
      <c r="C16" s="37"/>
      <c r="D16" s="37"/>
      <c r="E16" s="37">
        <v>0</v>
      </c>
      <c r="F16" s="60">
        <v>0</v>
      </c>
      <c r="G16" s="1" t="e">
        <f t="shared" si="0"/>
        <v>#DIV/0!</v>
      </c>
      <c r="H16" s="2" t="e">
        <f t="shared" si="1"/>
        <v>#DIV/0!</v>
      </c>
      <c r="I16" s="17" t="e">
        <f t="shared" si="2"/>
        <v>#DIV/0!</v>
      </c>
    </row>
    <row r="17" spans="1:9" ht="12.75">
      <c r="A17" s="24" t="s">
        <v>19</v>
      </c>
      <c r="B17" s="10"/>
      <c r="C17" s="34">
        <f>C18+C22+C24</f>
        <v>28</v>
      </c>
      <c r="D17" s="34">
        <f>D18+D22+D24</f>
        <v>28</v>
      </c>
      <c r="E17" s="34">
        <f>E18+E22+E24+E23</f>
        <v>5.3999999999999995</v>
      </c>
      <c r="F17" s="34">
        <f>F18+F22</f>
        <v>15.9</v>
      </c>
      <c r="G17" s="1">
        <f t="shared" si="0"/>
        <v>19.285714285714285</v>
      </c>
      <c r="H17" s="2">
        <f t="shared" si="1"/>
        <v>19.285714285714285</v>
      </c>
      <c r="I17" s="17">
        <f t="shared" si="2"/>
        <v>33.9622641509434</v>
      </c>
    </row>
    <row r="18" spans="1:9" ht="42">
      <c r="A18" s="23" t="s">
        <v>9</v>
      </c>
      <c r="B18" s="9" t="s">
        <v>33</v>
      </c>
      <c r="C18" s="35">
        <f>C19+C20</f>
        <v>28</v>
      </c>
      <c r="D18" s="35">
        <f>D19+D20</f>
        <v>28</v>
      </c>
      <c r="E18" s="35">
        <f>E19+E20</f>
        <v>5.1</v>
      </c>
      <c r="F18" s="35">
        <f>F19+F20</f>
        <v>14.5</v>
      </c>
      <c r="G18" s="1">
        <f t="shared" si="0"/>
        <v>18.21428571428571</v>
      </c>
      <c r="H18" s="2">
        <f t="shared" si="1"/>
        <v>18.21428571428571</v>
      </c>
      <c r="I18" s="17">
        <f t="shared" si="2"/>
        <v>35.172413793103445</v>
      </c>
    </row>
    <row r="19" spans="1:9" ht="45">
      <c r="A19" s="22" t="s">
        <v>57</v>
      </c>
      <c r="B19" s="5" t="s">
        <v>62</v>
      </c>
      <c r="C19" s="36">
        <v>28</v>
      </c>
      <c r="D19" s="36">
        <v>28</v>
      </c>
      <c r="E19" s="36">
        <v>0</v>
      </c>
      <c r="F19" s="36">
        <v>2.9</v>
      </c>
      <c r="G19" s="1">
        <f t="shared" si="0"/>
        <v>0</v>
      </c>
      <c r="H19" s="2">
        <f t="shared" si="1"/>
        <v>0</v>
      </c>
      <c r="I19" s="17">
        <f t="shared" si="2"/>
        <v>0</v>
      </c>
    </row>
    <row r="20" spans="1:9" ht="30.75" customHeight="1">
      <c r="A20" s="22" t="s">
        <v>58</v>
      </c>
      <c r="B20" s="5" t="s">
        <v>59</v>
      </c>
      <c r="C20" s="36">
        <v>0</v>
      </c>
      <c r="D20" s="36">
        <v>0</v>
      </c>
      <c r="E20" s="36">
        <v>5.1</v>
      </c>
      <c r="F20" s="36">
        <v>11.6</v>
      </c>
      <c r="G20" s="1"/>
      <c r="H20" s="2"/>
      <c r="I20" s="17">
        <f t="shared" si="2"/>
        <v>43.96551724137931</v>
      </c>
    </row>
    <row r="21" spans="1:9" ht="12.75" hidden="1">
      <c r="A21" s="22" t="s">
        <v>61</v>
      </c>
      <c r="B21" s="5"/>
      <c r="C21" s="36"/>
      <c r="D21" s="36"/>
      <c r="E21" s="36"/>
      <c r="F21" s="36"/>
      <c r="G21" s="1" t="e">
        <f t="shared" si="0"/>
        <v>#DIV/0!</v>
      </c>
      <c r="H21" s="2" t="e">
        <f t="shared" si="1"/>
        <v>#DIV/0!</v>
      </c>
      <c r="I21" s="17" t="e">
        <f t="shared" si="2"/>
        <v>#DIV/0!</v>
      </c>
    </row>
    <row r="22" spans="1:9" ht="23.25" customHeight="1">
      <c r="A22" s="22" t="s">
        <v>71</v>
      </c>
      <c r="B22" s="5" t="s">
        <v>72</v>
      </c>
      <c r="C22" s="36">
        <v>0</v>
      </c>
      <c r="D22" s="36">
        <v>0</v>
      </c>
      <c r="E22" s="36">
        <v>0.3</v>
      </c>
      <c r="F22" s="36">
        <v>1.4</v>
      </c>
      <c r="G22" s="1"/>
      <c r="H22" s="2"/>
      <c r="I22" s="17">
        <f t="shared" si="2"/>
        <v>21.42857142857143</v>
      </c>
    </row>
    <row r="23" spans="1:9" ht="24" hidden="1">
      <c r="A23" s="46" t="s">
        <v>102</v>
      </c>
      <c r="B23" s="5"/>
      <c r="C23" s="36"/>
      <c r="D23" s="36"/>
      <c r="E23" s="36">
        <v>0</v>
      </c>
      <c r="F23" s="36"/>
      <c r="G23" s="1" t="e">
        <f t="shared" si="0"/>
        <v>#DIV/0!</v>
      </c>
      <c r="H23" s="2" t="e">
        <f t="shared" si="1"/>
        <v>#DIV/0!</v>
      </c>
      <c r="I23" s="17" t="e">
        <f t="shared" si="2"/>
        <v>#DIV/0!</v>
      </c>
    </row>
    <row r="24" spans="1:9" ht="24" customHeight="1" hidden="1">
      <c r="A24" s="45" t="s">
        <v>99</v>
      </c>
      <c r="B24" s="44" t="s">
        <v>100</v>
      </c>
      <c r="C24" s="36"/>
      <c r="D24" s="36"/>
      <c r="E24" s="36">
        <v>0</v>
      </c>
      <c r="F24" s="36"/>
      <c r="G24" s="1" t="e">
        <f t="shared" si="0"/>
        <v>#DIV/0!</v>
      </c>
      <c r="H24" s="2" t="e">
        <f t="shared" si="1"/>
        <v>#DIV/0!</v>
      </c>
      <c r="I24" s="17" t="e">
        <f t="shared" si="2"/>
        <v>#DIV/0!</v>
      </c>
    </row>
    <row r="25" spans="1:9" ht="15" customHeight="1">
      <c r="A25" s="23" t="s">
        <v>10</v>
      </c>
      <c r="B25" s="9" t="s">
        <v>34</v>
      </c>
      <c r="C25" s="35">
        <f>C26+C32+C27+C31+C33+C30+C34+C35</f>
        <v>1965.5</v>
      </c>
      <c r="D25" s="35">
        <f>D26+D32+D27+D31+D33+D30+D34+D35+D29</f>
        <v>2951.6</v>
      </c>
      <c r="E25" s="35">
        <f>E26+E32+E27+E31+E33+E30+E34+E29+E28+E35</f>
        <v>2016.3999999999996</v>
      </c>
      <c r="F25" s="35">
        <f>F26+F32+F27+F31+F33+F30+F34+F29+F28+F35</f>
        <v>2124.6</v>
      </c>
      <c r="G25" s="1">
        <f t="shared" si="0"/>
        <v>102.58967183922665</v>
      </c>
      <c r="H25" s="2">
        <f t="shared" si="1"/>
        <v>68.31548990378099</v>
      </c>
      <c r="I25" s="17">
        <f t="shared" si="2"/>
        <v>94.9072766638426</v>
      </c>
    </row>
    <row r="26" spans="1:9" ht="24">
      <c r="A26" s="22" t="s">
        <v>44</v>
      </c>
      <c r="B26" s="5" t="s">
        <v>35</v>
      </c>
      <c r="C26" s="36">
        <v>1645.6</v>
      </c>
      <c r="D26" s="36">
        <v>1817.2</v>
      </c>
      <c r="E26" s="36">
        <v>1345.1</v>
      </c>
      <c r="F26" s="36">
        <v>1251.8</v>
      </c>
      <c r="G26" s="1">
        <f t="shared" si="0"/>
        <v>81.73918327661643</v>
      </c>
      <c r="H26" s="2">
        <f t="shared" si="1"/>
        <v>74.02047105436935</v>
      </c>
      <c r="I26" s="17">
        <f t="shared" si="2"/>
        <v>107.45326729509506</v>
      </c>
    </row>
    <row r="27" spans="1:9" ht="25.5" customHeight="1" hidden="1">
      <c r="A27" s="22" t="s">
        <v>65</v>
      </c>
      <c r="B27" s="5" t="s">
        <v>66</v>
      </c>
      <c r="C27" s="36"/>
      <c r="D27" s="36"/>
      <c r="E27" s="36">
        <v>0</v>
      </c>
      <c r="F27" s="36">
        <v>0</v>
      </c>
      <c r="G27" s="1" t="e">
        <f t="shared" si="0"/>
        <v>#DIV/0!</v>
      </c>
      <c r="H27" s="2" t="e">
        <f t="shared" si="1"/>
        <v>#DIV/0!</v>
      </c>
      <c r="I27" s="17" t="e">
        <f t="shared" si="2"/>
        <v>#DIV/0!</v>
      </c>
    </row>
    <row r="28" spans="1:9" ht="23.25" customHeight="1">
      <c r="A28" s="22" t="s">
        <v>97</v>
      </c>
      <c r="B28" s="5" t="s">
        <v>98</v>
      </c>
      <c r="C28" s="36"/>
      <c r="D28" s="36"/>
      <c r="E28" s="36">
        <v>0</v>
      </c>
      <c r="F28" s="36">
        <v>109</v>
      </c>
      <c r="G28" s="1"/>
      <c r="H28" s="2"/>
      <c r="I28" s="17">
        <f t="shared" si="2"/>
        <v>0</v>
      </c>
    </row>
    <row r="29" spans="1:9" ht="30" customHeight="1">
      <c r="A29" s="28" t="s">
        <v>67</v>
      </c>
      <c r="B29" s="5" t="s">
        <v>68</v>
      </c>
      <c r="C29" s="36"/>
      <c r="D29" s="36">
        <v>427.1</v>
      </c>
      <c r="E29" s="36">
        <v>427.1</v>
      </c>
      <c r="F29" s="36">
        <v>619</v>
      </c>
      <c r="G29" s="1"/>
      <c r="H29" s="2">
        <f t="shared" si="1"/>
        <v>100</v>
      </c>
      <c r="I29" s="17">
        <f t="shared" si="2"/>
        <v>68.9983844911147</v>
      </c>
    </row>
    <row r="30" spans="1:9" ht="27" customHeight="1" hidden="1">
      <c r="A30" s="27" t="s">
        <v>80</v>
      </c>
      <c r="B30" s="5" t="s">
        <v>81</v>
      </c>
      <c r="C30" s="36"/>
      <c r="D30" s="36"/>
      <c r="E30" s="36"/>
      <c r="F30" s="36"/>
      <c r="G30" s="1" t="e">
        <f t="shared" si="0"/>
        <v>#DIV/0!</v>
      </c>
      <c r="H30" s="2" t="e">
        <f t="shared" si="1"/>
        <v>#DIV/0!</v>
      </c>
      <c r="I30" s="17" t="e">
        <f t="shared" si="2"/>
        <v>#DIV/0!</v>
      </c>
    </row>
    <row r="31" spans="1:9" ht="32.25" customHeight="1">
      <c r="A31" s="22" t="s">
        <v>69</v>
      </c>
      <c r="B31" s="5" t="s">
        <v>70</v>
      </c>
      <c r="C31" s="36">
        <v>165.9</v>
      </c>
      <c r="D31" s="36">
        <v>461.6</v>
      </c>
      <c r="E31" s="36">
        <v>38.5</v>
      </c>
      <c r="F31" s="36">
        <v>30</v>
      </c>
      <c r="G31" s="1">
        <f t="shared" si="0"/>
        <v>23.20675105485232</v>
      </c>
      <c r="H31" s="2">
        <f t="shared" si="1"/>
        <v>8.34055459272097</v>
      </c>
      <c r="I31" s="17">
        <f t="shared" si="2"/>
        <v>128.33333333333334</v>
      </c>
    </row>
    <row r="32" spans="1:9" ht="29.25" customHeight="1">
      <c r="A32" s="22" t="s">
        <v>77</v>
      </c>
      <c r="B32" s="5" t="s">
        <v>56</v>
      </c>
      <c r="C32" s="36">
        <v>114</v>
      </c>
      <c r="D32" s="36">
        <v>115.1</v>
      </c>
      <c r="E32" s="36">
        <v>115.1</v>
      </c>
      <c r="F32" s="36">
        <v>114.8</v>
      </c>
      <c r="G32" s="1">
        <f t="shared" si="0"/>
        <v>100.96491228070175</v>
      </c>
      <c r="H32" s="2">
        <f t="shared" si="1"/>
        <v>100</v>
      </c>
      <c r="I32" s="17">
        <f t="shared" si="2"/>
        <v>100.26132404181185</v>
      </c>
    </row>
    <row r="33" spans="1:9" ht="27.75" customHeight="1" hidden="1">
      <c r="A33" s="25" t="s">
        <v>75</v>
      </c>
      <c r="B33" s="26" t="s">
        <v>76</v>
      </c>
      <c r="C33" s="36"/>
      <c r="D33" s="36"/>
      <c r="E33" s="36"/>
      <c r="F33" s="36">
        <v>0</v>
      </c>
      <c r="G33" s="1" t="e">
        <f t="shared" si="0"/>
        <v>#DIV/0!</v>
      </c>
      <c r="H33" s="2" t="e">
        <f t="shared" si="1"/>
        <v>#DIV/0!</v>
      </c>
      <c r="I33" s="17" t="e">
        <f t="shared" si="2"/>
        <v>#DIV/0!</v>
      </c>
    </row>
    <row r="34" spans="1:9" ht="21.75" customHeight="1" hidden="1">
      <c r="A34" s="25" t="s">
        <v>78</v>
      </c>
      <c r="B34" s="5" t="s">
        <v>79</v>
      </c>
      <c r="C34" s="36"/>
      <c r="D34" s="36"/>
      <c r="E34" s="36">
        <v>0</v>
      </c>
      <c r="F34" s="36"/>
      <c r="G34" s="1" t="e">
        <f t="shared" si="0"/>
        <v>#DIV/0!</v>
      </c>
      <c r="H34" s="2" t="e">
        <f t="shared" si="1"/>
        <v>#DIV/0!</v>
      </c>
      <c r="I34" s="17" t="e">
        <f t="shared" si="2"/>
        <v>#DIV/0!</v>
      </c>
    </row>
    <row r="35" spans="1:9" ht="16.5" customHeight="1">
      <c r="A35" s="47" t="s">
        <v>106</v>
      </c>
      <c r="B35" s="9" t="s">
        <v>108</v>
      </c>
      <c r="C35" s="36">
        <f>C36</f>
        <v>40</v>
      </c>
      <c r="D35" s="36">
        <f>D36</f>
        <v>130.6</v>
      </c>
      <c r="E35" s="36">
        <f>E36</f>
        <v>90.6</v>
      </c>
      <c r="F35" s="36">
        <f>F36</f>
        <v>0</v>
      </c>
      <c r="G35" s="1">
        <f t="shared" si="0"/>
        <v>226.49999999999997</v>
      </c>
      <c r="H35" s="2">
        <f t="shared" si="1"/>
        <v>69.37212863705973</v>
      </c>
      <c r="I35" s="17"/>
    </row>
    <row r="36" spans="1:9" ht="21" customHeight="1">
      <c r="A36" s="48" t="s">
        <v>107</v>
      </c>
      <c r="B36" s="5" t="s">
        <v>109</v>
      </c>
      <c r="C36" s="36">
        <v>40</v>
      </c>
      <c r="D36" s="36">
        <v>130.6</v>
      </c>
      <c r="E36" s="36">
        <v>90.6</v>
      </c>
      <c r="F36" s="36"/>
      <c r="G36" s="1">
        <f t="shared" si="0"/>
        <v>226.49999999999997</v>
      </c>
      <c r="H36" s="2">
        <f t="shared" si="1"/>
        <v>69.37212863705973</v>
      </c>
      <c r="I36" s="17"/>
    </row>
    <row r="37" spans="1:9" ht="1.5" customHeight="1" hidden="1">
      <c r="A37" s="23" t="s">
        <v>11</v>
      </c>
      <c r="B37" s="9" t="s">
        <v>36</v>
      </c>
      <c r="C37" s="35"/>
      <c r="D37" s="35"/>
      <c r="E37" s="35"/>
      <c r="F37" s="35"/>
      <c r="G37" s="1" t="e">
        <f t="shared" si="0"/>
        <v>#DIV/0!</v>
      </c>
      <c r="H37" s="2" t="e">
        <f t="shared" si="1"/>
        <v>#DIV/0!</v>
      </c>
      <c r="I37" s="17" t="e">
        <f t="shared" si="2"/>
        <v>#DIV/0!</v>
      </c>
    </row>
    <row r="38" spans="1:9" s="52" customFormat="1" ht="17.25" customHeight="1">
      <c r="A38" s="49" t="s">
        <v>12</v>
      </c>
      <c r="B38" s="50"/>
      <c r="C38" s="51">
        <f>C4+C25+C37</f>
        <v>2888.1</v>
      </c>
      <c r="D38" s="51">
        <f>D4+D25+D37</f>
        <v>3874.2</v>
      </c>
      <c r="E38" s="51">
        <f>E25+E4</f>
        <v>2659.7</v>
      </c>
      <c r="F38" s="51">
        <f>F4+F25+F37</f>
        <v>2809.2999999999997</v>
      </c>
      <c r="G38" s="57">
        <f t="shared" si="0"/>
        <v>92.09168657594958</v>
      </c>
      <c r="H38" s="58">
        <f t="shared" si="1"/>
        <v>68.65159258685664</v>
      </c>
      <c r="I38" s="59">
        <f t="shared" si="2"/>
        <v>94.67483002883282</v>
      </c>
    </row>
    <row r="39" spans="1:9" ht="13.5" customHeight="1">
      <c r="A39" s="14" t="s">
        <v>13</v>
      </c>
      <c r="B39" s="10"/>
      <c r="C39" s="38"/>
      <c r="D39" s="35"/>
      <c r="E39" s="35"/>
      <c r="F39" s="38"/>
      <c r="G39" s="1"/>
      <c r="H39" s="2"/>
      <c r="I39" s="17"/>
    </row>
    <row r="40" spans="1:9" ht="12.75">
      <c r="A40" s="23" t="s">
        <v>14</v>
      </c>
      <c r="B40" s="11" t="s">
        <v>91</v>
      </c>
      <c r="C40" s="35">
        <v>716.2</v>
      </c>
      <c r="D40" s="63">
        <v>719.5</v>
      </c>
      <c r="E40" s="35">
        <v>449.2</v>
      </c>
      <c r="F40" s="35">
        <v>436.6</v>
      </c>
      <c r="G40" s="1">
        <f t="shared" si="0"/>
        <v>62.71991063948617</v>
      </c>
      <c r="H40" s="2">
        <f t="shared" si="1"/>
        <v>62.43224461431549</v>
      </c>
      <c r="I40" s="17">
        <f t="shared" si="2"/>
        <v>102.88593678424188</v>
      </c>
    </row>
    <row r="41" spans="1:9" ht="12.75">
      <c r="A41" s="22" t="s">
        <v>15</v>
      </c>
      <c r="B41" s="5">
        <v>211.213</v>
      </c>
      <c r="C41" s="36">
        <v>559.1</v>
      </c>
      <c r="D41" s="36">
        <v>559.1</v>
      </c>
      <c r="E41" s="36">
        <v>343.8</v>
      </c>
      <c r="F41" s="36">
        <v>360</v>
      </c>
      <c r="G41" s="1">
        <f t="shared" si="0"/>
        <v>61.49168306206403</v>
      </c>
      <c r="H41" s="2">
        <f t="shared" si="1"/>
        <v>61.49168306206403</v>
      </c>
      <c r="I41" s="17">
        <f t="shared" si="2"/>
        <v>95.5</v>
      </c>
    </row>
    <row r="42" spans="1:9" ht="12.75">
      <c r="A42" s="22" t="s">
        <v>22</v>
      </c>
      <c r="B42" s="5">
        <v>223</v>
      </c>
      <c r="C42" s="36">
        <v>36.3</v>
      </c>
      <c r="D42" s="36">
        <v>36.3</v>
      </c>
      <c r="E42" s="36">
        <v>15.2</v>
      </c>
      <c r="F42" s="36">
        <v>13.2</v>
      </c>
      <c r="G42" s="1">
        <f t="shared" si="0"/>
        <v>41.8732782369146</v>
      </c>
      <c r="H42" s="2">
        <f t="shared" si="1"/>
        <v>41.8732782369146</v>
      </c>
      <c r="I42" s="17">
        <f t="shared" si="2"/>
        <v>115.15151515151516</v>
      </c>
    </row>
    <row r="43" spans="1:11" ht="12.75">
      <c r="A43" s="22" t="s">
        <v>16</v>
      </c>
      <c r="B43" s="5"/>
      <c r="C43" s="36">
        <f>C40-C41-C42</f>
        <v>120.80000000000003</v>
      </c>
      <c r="D43" s="36">
        <f>D40-D41-D42</f>
        <v>124.09999999999998</v>
      </c>
      <c r="E43" s="36">
        <f>E40-E41-E42</f>
        <v>90.19999999999997</v>
      </c>
      <c r="F43" s="36">
        <f>F40-F41-F42</f>
        <v>63.40000000000002</v>
      </c>
      <c r="G43" s="1">
        <f t="shared" si="0"/>
        <v>74.6688741721854</v>
      </c>
      <c r="H43" s="2">
        <f t="shared" si="1"/>
        <v>72.68331990330378</v>
      </c>
      <c r="I43" s="17">
        <f t="shared" si="2"/>
        <v>142.27129337539424</v>
      </c>
      <c r="K43" s="43"/>
    </row>
    <row r="44" spans="1:9" ht="12.75">
      <c r="A44" s="24" t="s">
        <v>23</v>
      </c>
      <c r="B44" s="12" t="s">
        <v>46</v>
      </c>
      <c r="C44" s="34">
        <v>114</v>
      </c>
      <c r="D44" s="34">
        <v>115.1</v>
      </c>
      <c r="E44" s="34">
        <v>68</v>
      </c>
      <c r="F44" s="34">
        <v>78.7</v>
      </c>
      <c r="G44" s="1">
        <f t="shared" si="0"/>
        <v>59.64912280701754</v>
      </c>
      <c r="H44" s="2">
        <f t="shared" si="1"/>
        <v>59.079061685490885</v>
      </c>
      <c r="I44" s="17">
        <f t="shared" si="2"/>
        <v>86.40406607369758</v>
      </c>
    </row>
    <row r="45" spans="1:9" ht="23.25" customHeight="1">
      <c r="A45" s="23" t="s">
        <v>37</v>
      </c>
      <c r="B45" s="11" t="s">
        <v>88</v>
      </c>
      <c r="C45" s="35">
        <v>49.5</v>
      </c>
      <c r="D45" s="35">
        <v>50.3</v>
      </c>
      <c r="E45" s="35">
        <v>36</v>
      </c>
      <c r="F45" s="35">
        <v>24.5</v>
      </c>
      <c r="G45" s="1">
        <f t="shared" si="0"/>
        <v>72.72727272727273</v>
      </c>
      <c r="H45" s="2">
        <f t="shared" si="1"/>
        <v>71.57057654075547</v>
      </c>
      <c r="I45" s="17">
        <f t="shared" si="2"/>
        <v>146.9387755102041</v>
      </c>
    </row>
    <row r="46" spans="1:9" ht="18.75" customHeight="1">
      <c r="A46" s="23" t="s">
        <v>110</v>
      </c>
      <c r="B46" s="11" t="s">
        <v>112</v>
      </c>
      <c r="C46" s="35">
        <v>351.8</v>
      </c>
      <c r="D46" s="35">
        <v>643.1</v>
      </c>
      <c r="E46" s="35">
        <v>64.5</v>
      </c>
      <c r="F46" s="35">
        <f>F47</f>
        <v>0</v>
      </c>
      <c r="G46" s="1">
        <f t="shared" si="0"/>
        <v>18.33428084138715</v>
      </c>
      <c r="H46" s="2">
        <f t="shared" si="1"/>
        <v>10.029544394339917</v>
      </c>
      <c r="I46" s="17"/>
    </row>
    <row r="47" spans="1:9" ht="16.5" customHeight="1">
      <c r="A47" s="23" t="s">
        <v>111</v>
      </c>
      <c r="B47" s="11" t="s">
        <v>113</v>
      </c>
      <c r="C47" s="35">
        <v>351.8</v>
      </c>
      <c r="D47" s="35">
        <v>643.1</v>
      </c>
      <c r="E47" s="35">
        <v>64.5</v>
      </c>
      <c r="F47" s="35"/>
      <c r="G47" s="1">
        <f t="shared" si="0"/>
        <v>18.33428084138715</v>
      </c>
      <c r="H47" s="2">
        <f t="shared" si="1"/>
        <v>10.029544394339917</v>
      </c>
      <c r="I47" s="17"/>
    </row>
    <row r="48" spans="1:9" ht="12.75" hidden="1">
      <c r="A48" s="23" t="s">
        <v>50</v>
      </c>
      <c r="B48" s="11" t="s">
        <v>47</v>
      </c>
      <c r="C48" s="35"/>
      <c r="D48" s="35"/>
      <c r="E48" s="35">
        <v>0</v>
      </c>
      <c r="F48" s="35"/>
      <c r="G48" s="1" t="e">
        <f t="shared" si="0"/>
        <v>#DIV/0!</v>
      </c>
      <c r="H48" s="2" t="e">
        <f t="shared" si="1"/>
        <v>#DIV/0!</v>
      </c>
      <c r="I48" s="17" t="e">
        <f t="shared" si="2"/>
        <v>#DIV/0!</v>
      </c>
    </row>
    <row r="49" spans="1:9" ht="12.75">
      <c r="A49" s="23" t="s">
        <v>92</v>
      </c>
      <c r="B49" s="11" t="s">
        <v>93</v>
      </c>
      <c r="C49" s="35">
        <v>378.6</v>
      </c>
      <c r="D49" s="35">
        <v>497.3</v>
      </c>
      <c r="E49" s="35">
        <v>286.5</v>
      </c>
      <c r="F49" s="35">
        <v>408</v>
      </c>
      <c r="G49" s="1">
        <f t="shared" si="0"/>
        <v>75.67353407290015</v>
      </c>
      <c r="H49" s="2">
        <f t="shared" si="1"/>
        <v>57.61109993967424</v>
      </c>
      <c r="I49" s="17">
        <f t="shared" si="2"/>
        <v>70.22058823529412</v>
      </c>
    </row>
    <row r="50" spans="1:9" ht="0.75" customHeight="1" hidden="1">
      <c r="A50" s="23"/>
      <c r="B50" s="11"/>
      <c r="C50" s="35"/>
      <c r="D50" s="35"/>
      <c r="E50" s="35"/>
      <c r="F50" s="35">
        <v>2</v>
      </c>
      <c r="G50" s="1" t="e">
        <f t="shared" si="0"/>
        <v>#DIV/0!</v>
      </c>
      <c r="H50" s="2" t="e">
        <f t="shared" si="1"/>
        <v>#DIV/0!</v>
      </c>
      <c r="I50" s="17">
        <f t="shared" si="2"/>
        <v>0</v>
      </c>
    </row>
    <row r="51" spans="1:9" ht="20.25" customHeight="1" hidden="1">
      <c r="A51" s="23" t="s">
        <v>74</v>
      </c>
      <c r="B51" s="11" t="s">
        <v>73</v>
      </c>
      <c r="C51" s="35"/>
      <c r="D51" s="35"/>
      <c r="E51" s="35"/>
      <c r="F51" s="35">
        <v>0</v>
      </c>
      <c r="G51" s="1" t="e">
        <f t="shared" si="0"/>
        <v>#DIV/0!</v>
      </c>
      <c r="H51" s="2" t="e">
        <f t="shared" si="1"/>
        <v>#DIV/0!</v>
      </c>
      <c r="I51" s="17" t="e">
        <f t="shared" si="2"/>
        <v>#DIV/0!</v>
      </c>
    </row>
    <row r="52" spans="1:9" ht="12.75" customHeight="1">
      <c r="A52" s="23" t="s">
        <v>49</v>
      </c>
      <c r="B52" s="11" t="s">
        <v>48</v>
      </c>
      <c r="C52" s="35">
        <v>378.6</v>
      </c>
      <c r="D52" s="35">
        <v>497.3</v>
      </c>
      <c r="E52" s="35">
        <v>286.5</v>
      </c>
      <c r="F52" s="35">
        <v>408</v>
      </c>
      <c r="G52" s="1">
        <f t="shared" si="0"/>
        <v>75.67353407290015</v>
      </c>
      <c r="H52" s="2">
        <f t="shared" si="1"/>
        <v>57.61109993967424</v>
      </c>
      <c r="I52" s="17">
        <f t="shared" si="2"/>
        <v>70.22058823529412</v>
      </c>
    </row>
    <row r="53" spans="1:9" ht="12.75" hidden="1">
      <c r="A53" s="24" t="s">
        <v>41</v>
      </c>
      <c r="B53" s="12" t="s">
        <v>51</v>
      </c>
      <c r="C53" s="34"/>
      <c r="D53" s="34"/>
      <c r="E53" s="36"/>
      <c r="F53" s="36"/>
      <c r="G53" s="1" t="e">
        <f t="shared" si="0"/>
        <v>#DIV/0!</v>
      </c>
      <c r="H53" s="2" t="e">
        <f t="shared" si="1"/>
        <v>#DIV/0!</v>
      </c>
      <c r="I53" s="17" t="e">
        <f t="shared" si="2"/>
        <v>#DIV/0!</v>
      </c>
    </row>
    <row r="54" spans="1:9" ht="18.75" customHeight="1">
      <c r="A54" s="24" t="s">
        <v>41</v>
      </c>
      <c r="B54" s="12" t="s">
        <v>94</v>
      </c>
      <c r="C54" s="34"/>
      <c r="D54" s="34"/>
      <c r="E54" s="36"/>
      <c r="F54" s="36">
        <v>14.5</v>
      </c>
      <c r="G54" s="1"/>
      <c r="H54" s="2"/>
      <c r="I54" s="17">
        <f t="shared" si="2"/>
        <v>0</v>
      </c>
    </row>
    <row r="55" spans="1:9" ht="21.75" customHeight="1">
      <c r="A55" s="23" t="s">
        <v>20</v>
      </c>
      <c r="B55" s="11" t="s">
        <v>38</v>
      </c>
      <c r="C55" s="35">
        <v>1264.5</v>
      </c>
      <c r="D55" s="35">
        <v>1475.5</v>
      </c>
      <c r="E55" s="35">
        <v>1084</v>
      </c>
      <c r="F55" s="35">
        <v>746.8</v>
      </c>
      <c r="G55" s="1">
        <f t="shared" si="0"/>
        <v>85.72558323448003</v>
      </c>
      <c r="H55" s="2">
        <f t="shared" si="1"/>
        <v>73.46662148424264</v>
      </c>
      <c r="I55" s="17">
        <f t="shared" si="2"/>
        <v>145.15265131226568</v>
      </c>
    </row>
    <row r="56" spans="1:9" ht="11.25" customHeight="1">
      <c r="A56" s="24" t="s">
        <v>52</v>
      </c>
      <c r="B56" s="16" t="s">
        <v>89</v>
      </c>
      <c r="C56" s="37">
        <v>7.5</v>
      </c>
      <c r="D56" s="37">
        <v>7.5</v>
      </c>
      <c r="E56" s="37">
        <v>6.4</v>
      </c>
      <c r="F56" s="37">
        <v>5.1</v>
      </c>
      <c r="G56" s="1">
        <f t="shared" si="0"/>
        <v>85.33333333333334</v>
      </c>
      <c r="H56" s="2">
        <f t="shared" si="1"/>
        <v>85.33333333333334</v>
      </c>
      <c r="I56" s="17">
        <f t="shared" si="2"/>
        <v>125.4901960784314</v>
      </c>
    </row>
    <row r="57" spans="1:9" ht="12" customHeight="1">
      <c r="A57" s="24" t="s">
        <v>39</v>
      </c>
      <c r="B57" s="9">
        <v>1003</v>
      </c>
      <c r="C57" s="35">
        <f>C59+C58</f>
        <v>0</v>
      </c>
      <c r="D57" s="35">
        <v>517.7</v>
      </c>
      <c r="E57" s="35">
        <v>517.7</v>
      </c>
      <c r="F57" s="35">
        <v>661</v>
      </c>
      <c r="G57" s="1"/>
      <c r="H57" s="2">
        <f t="shared" si="1"/>
        <v>100</v>
      </c>
      <c r="I57" s="17">
        <f t="shared" si="2"/>
        <v>78.32072617246597</v>
      </c>
    </row>
    <row r="58" spans="1:9" ht="0.75" customHeight="1" hidden="1">
      <c r="A58" s="27" t="s">
        <v>82</v>
      </c>
      <c r="B58" s="13"/>
      <c r="C58" s="42"/>
      <c r="D58" s="42"/>
      <c r="E58" s="39"/>
      <c r="F58" s="39">
        <v>3.6</v>
      </c>
      <c r="G58" s="1" t="e">
        <f t="shared" si="0"/>
        <v>#DIV/0!</v>
      </c>
      <c r="H58" s="2" t="e">
        <f t="shared" si="1"/>
        <v>#DIV/0!</v>
      </c>
      <c r="I58" s="17">
        <f t="shared" si="2"/>
        <v>0</v>
      </c>
    </row>
    <row r="59" spans="1:9" ht="22.5" hidden="1">
      <c r="A59" s="22" t="s">
        <v>96</v>
      </c>
      <c r="B59" s="13"/>
      <c r="C59" s="39">
        <v>0</v>
      </c>
      <c r="D59" s="39">
        <v>0</v>
      </c>
      <c r="E59" s="35">
        <v>0</v>
      </c>
      <c r="F59" s="35">
        <v>0</v>
      </c>
      <c r="G59" s="1" t="e">
        <f t="shared" si="0"/>
        <v>#DIV/0!</v>
      </c>
      <c r="H59" s="2" t="e">
        <f t="shared" si="1"/>
        <v>#DIV/0!</v>
      </c>
      <c r="I59" s="17" t="e">
        <f t="shared" si="2"/>
        <v>#DIV/0!</v>
      </c>
    </row>
    <row r="60" spans="1:9" ht="22.5" hidden="1">
      <c r="A60" s="22" t="s">
        <v>101</v>
      </c>
      <c r="B60" s="13"/>
      <c r="C60" s="39"/>
      <c r="D60" s="39"/>
      <c r="E60" s="35">
        <v>0</v>
      </c>
      <c r="F60" s="35"/>
      <c r="G60" s="1" t="e">
        <f t="shared" si="0"/>
        <v>#DIV/0!</v>
      </c>
      <c r="H60" s="2" t="e">
        <f t="shared" si="1"/>
        <v>#DIV/0!</v>
      </c>
      <c r="I60" s="17" t="e">
        <f t="shared" si="2"/>
        <v>#DIV/0!</v>
      </c>
    </row>
    <row r="61" spans="1:9" ht="12.75" hidden="1">
      <c r="A61" s="22" t="s">
        <v>95</v>
      </c>
      <c r="B61" s="13"/>
      <c r="C61" s="39"/>
      <c r="D61" s="39"/>
      <c r="E61" s="35">
        <v>0</v>
      </c>
      <c r="F61" s="35"/>
      <c r="G61" s="1" t="e">
        <f t="shared" si="0"/>
        <v>#DIV/0!</v>
      </c>
      <c r="H61" s="2" t="e">
        <f t="shared" si="1"/>
        <v>#DIV/0!</v>
      </c>
      <c r="I61" s="17" t="e">
        <f t="shared" si="2"/>
        <v>#DIV/0!</v>
      </c>
    </row>
    <row r="62" spans="1:9" ht="12.75" hidden="1">
      <c r="A62" s="22" t="s">
        <v>40</v>
      </c>
      <c r="B62" s="13" t="s">
        <v>42</v>
      </c>
      <c r="C62" s="36"/>
      <c r="D62" s="36"/>
      <c r="E62" s="36"/>
      <c r="F62" s="36"/>
      <c r="G62" s="1" t="e">
        <f t="shared" si="0"/>
        <v>#DIV/0!</v>
      </c>
      <c r="H62" s="2" t="e">
        <f t="shared" si="1"/>
        <v>#DIV/0!</v>
      </c>
      <c r="I62" s="17" t="e">
        <f t="shared" si="2"/>
        <v>#DIV/0!</v>
      </c>
    </row>
    <row r="63" spans="1:9" ht="22.5" hidden="1">
      <c r="A63" s="22" t="s">
        <v>63</v>
      </c>
      <c r="B63" s="13"/>
      <c r="C63" s="36"/>
      <c r="D63" s="36"/>
      <c r="E63" s="36"/>
      <c r="F63" s="37"/>
      <c r="G63" s="1" t="e">
        <f t="shared" si="0"/>
        <v>#DIV/0!</v>
      </c>
      <c r="H63" s="2" t="e">
        <f t="shared" si="1"/>
        <v>#DIV/0!</v>
      </c>
      <c r="I63" s="17" t="e">
        <f t="shared" si="2"/>
        <v>#DIV/0!</v>
      </c>
    </row>
    <row r="64" spans="1:9" ht="12.75" hidden="1">
      <c r="A64" s="22" t="s">
        <v>87</v>
      </c>
      <c r="B64" s="13"/>
      <c r="C64" s="36"/>
      <c r="D64" s="36"/>
      <c r="E64" s="36"/>
      <c r="F64" s="37"/>
      <c r="G64" s="1" t="e">
        <f t="shared" si="0"/>
        <v>#DIV/0!</v>
      </c>
      <c r="H64" s="2" t="e">
        <f t="shared" si="1"/>
        <v>#DIV/0!</v>
      </c>
      <c r="I64" s="17" t="e">
        <f t="shared" si="2"/>
        <v>#DIV/0!</v>
      </c>
    </row>
    <row r="65" spans="1:9" ht="12.75">
      <c r="A65" s="24" t="s">
        <v>53</v>
      </c>
      <c r="B65" s="12" t="s">
        <v>90</v>
      </c>
      <c r="C65" s="34">
        <v>6</v>
      </c>
      <c r="D65" s="34">
        <v>6</v>
      </c>
      <c r="E65" s="37">
        <v>4</v>
      </c>
      <c r="F65" s="37">
        <v>3.6</v>
      </c>
      <c r="G65" s="1">
        <f t="shared" si="0"/>
        <v>66.66666666666666</v>
      </c>
      <c r="H65" s="2">
        <f t="shared" si="1"/>
        <v>66.66666666666666</v>
      </c>
      <c r="I65" s="17">
        <f t="shared" si="2"/>
        <v>111.11111111111111</v>
      </c>
    </row>
    <row r="66" spans="1:9" s="52" customFormat="1" ht="19.5" customHeight="1">
      <c r="A66" s="53" t="s">
        <v>17</v>
      </c>
      <c r="B66" s="54"/>
      <c r="C66" s="55">
        <f>C40+C44+C45+C48+C51+C52+C53+C55+C56+C65+C57+C46</f>
        <v>2888.1000000000004</v>
      </c>
      <c r="D66" s="64">
        <f>D40+D44+D45+D48+D51+D53+D55+D56+D65+D57+D64+D54+D46+D49</f>
        <v>4032.0000000000005</v>
      </c>
      <c r="E66" s="64">
        <f>E40+E44+E45+E48+E51+E53+E55+E56+E65+E57+E64+E54+E46+E49</f>
        <v>2516.3</v>
      </c>
      <c r="F66" s="55">
        <f>F40+F44+F45+F48+F51+F53+F55+F56+F65+F57+F64+F54+F46+F49</f>
        <v>2378.7999999999997</v>
      </c>
      <c r="G66" s="57">
        <f t="shared" si="0"/>
        <v>87.126484540009</v>
      </c>
      <c r="H66" s="58">
        <f t="shared" si="1"/>
        <v>62.40823412698412</v>
      </c>
      <c r="I66" s="59">
        <f t="shared" si="2"/>
        <v>105.78022532369265</v>
      </c>
    </row>
    <row r="67" spans="1:9" ht="21.75" customHeight="1">
      <c r="A67" s="24" t="s">
        <v>43</v>
      </c>
      <c r="B67" s="14"/>
      <c r="C67" s="40">
        <f>C38-C66</f>
        <v>0</v>
      </c>
      <c r="D67" s="40">
        <f>D38-D66</f>
        <v>-157.80000000000064</v>
      </c>
      <c r="E67" s="40">
        <f>E38-E66</f>
        <v>143.39999999999964</v>
      </c>
      <c r="F67" s="40">
        <f>F38-F66</f>
        <v>430.5</v>
      </c>
      <c r="G67" s="1"/>
      <c r="H67" s="3"/>
      <c r="I67" s="17"/>
    </row>
    <row r="68" spans="3:6" ht="9" customHeight="1">
      <c r="C68" s="66"/>
      <c r="D68" s="66"/>
      <c r="E68" s="66"/>
      <c r="F68" s="41"/>
    </row>
    <row r="69" spans="1:6" ht="15.75" customHeight="1">
      <c r="A69" t="s">
        <v>115</v>
      </c>
      <c r="C69" s="66" t="s">
        <v>114</v>
      </c>
      <c r="D69" s="66"/>
      <c r="E69" s="66"/>
      <c r="F69" s="41"/>
    </row>
    <row r="70" spans="3:6" ht="4.5" customHeight="1" hidden="1">
      <c r="C70" s="66"/>
      <c r="D70" s="66"/>
      <c r="E70" s="66"/>
      <c r="F70" s="41"/>
    </row>
    <row r="71" spans="3:6" ht="2.25" customHeight="1" hidden="1">
      <c r="C71" s="41"/>
      <c r="D71" s="65"/>
      <c r="E71" s="65"/>
      <c r="F71" s="41"/>
    </row>
    <row r="72" ht="12.75">
      <c r="A72" s="15"/>
    </row>
  </sheetData>
  <sheetProtection/>
  <mergeCells count="5">
    <mergeCell ref="C70:E70"/>
    <mergeCell ref="A1:I1"/>
    <mergeCell ref="G2:H2"/>
    <mergeCell ref="C68:E68"/>
    <mergeCell ref="C69:E69"/>
  </mergeCells>
  <printOptions/>
  <pageMargins left="0.81" right="0.54" top="0.7874015748031497" bottom="0.6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2012-11-26T09:29:36Z</cp:lastPrinted>
  <dcterms:created xsi:type="dcterms:W3CDTF">2006-03-13T07:15:44Z</dcterms:created>
  <dcterms:modified xsi:type="dcterms:W3CDTF">2012-11-26T09:29:38Z</dcterms:modified>
  <cp:category/>
  <cp:version/>
  <cp:contentType/>
  <cp:contentStatus/>
</cp:coreProperties>
</file>