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5.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<sst xmlns="http://schemas.openxmlformats.org/spreadsheetml/2006/main" count="130" uniqueCount="128">
  <si>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</si>
  <si>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</si>
  <si>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</si>
  <si>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</si>
  <si>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</si>
  <si>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</si>
  <si>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</si>
  <si>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</si>
  <si>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</si>
  <si>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</si>
  <si>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</si>
  <si>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</si>
  <si>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</si>
  <si>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</si>
  <si>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</si>
  <si>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</si>
  <si>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</si>
  <si>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</si>
  <si>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</si>
  <si>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</si>
  <si>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</si>
  <si>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</si>
  <si>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</si>
  <si>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</si>
  <si>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</si>
  <si>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</si>
  <si>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</si>
  <si>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</si>
  <si>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</si>
  <si>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</si>
  <si>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</si>
  <si>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</si>
  <si>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</si>
  <si>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</si>
  <si>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</si>
  <si>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</si>
  <si>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</si>
  <si>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</si>
  <si>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</si>
  <si>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</si>
  <si>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</si>
  <si>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</si>
  <si>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</si>
  <si>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</si>
  <si>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</si>
  <si>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</si>
  <si>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</si>
  <si>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</si>
  <si>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</si>
  <si>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</si>
  <si>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</si>
  <si>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</si>
  <si>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</si>
  <si>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</si>
  <si>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</si>
  <si>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</si>
  <si>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</si>
  <si>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</si>
  <si>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</si>
  <si>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</si>
  <si>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</si>
  <si>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</si>
  <si>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 xml:space="preserve">  - Субс.молодым семьям (прог."Жилище")</t>
  </si>
  <si>
    <t>% исп.к утв. плану</t>
  </si>
  <si>
    <t>993 111 05010 10 0000 120</t>
  </si>
  <si>
    <t>Штрафы, санкции, возмещение ущерба</t>
  </si>
  <si>
    <t>993 116 00000 00 0000 000</t>
  </si>
  <si>
    <t>Прочие неналоговые доходы</t>
  </si>
  <si>
    <t>993 117 00000 00 0000 000</t>
  </si>
  <si>
    <t>Субсидии бюджетам поселений на обеспечение жильем молодых семей</t>
  </si>
  <si>
    <t>993 202 02008 10 0000 151</t>
  </si>
  <si>
    <t>993 202 02085 10 0000 151</t>
  </si>
  <si>
    <t>993 202 02999 10 0000 151</t>
  </si>
  <si>
    <t>ГОСУДАРСТВЕННАЯ ПОШЛИНА</t>
  </si>
  <si>
    <t>993 108 04020 01 0000 110</t>
  </si>
  <si>
    <t>Жилищно-коммунальное хозяйство</t>
  </si>
  <si>
    <t>0500</t>
  </si>
  <si>
    <t xml:space="preserve">Прочие субсидии бюджетам поселений </t>
  </si>
  <si>
    <t>993 202 04999 10 0000 151</t>
  </si>
  <si>
    <t>Субсидии бюджетам  поселений на обеспечение жильем граждан, проживающих  в сельской местности</t>
  </si>
  <si>
    <t xml:space="preserve">  Субвенции бюджетам поселений  на выполнение передаваемых полномочий</t>
  </si>
  <si>
    <t>Прочие межбюджетные трансферты, передаваемые бюджетам поселений</t>
  </si>
  <si>
    <t>Доходы от продажи земельных участков, наход. в собственности поселений</t>
  </si>
  <si>
    <t>993 114 06014 10 0000 420</t>
  </si>
  <si>
    <t>Субвенции пос.на осущ.полномочий по первичному воинскому учету</t>
  </si>
  <si>
    <t>Задолженность и перерасчеты по отмененным налогам</t>
  </si>
  <si>
    <t>Субсидии бюджетам поселений на обеспечение жильем молодых семей и молодых специалистов на селе</t>
  </si>
  <si>
    <t>993 202 02036 10 0000 151</t>
  </si>
  <si>
    <t>993 111 05035 10 0000 120</t>
  </si>
  <si>
    <t>Доходы от сдачи в аренду имущества</t>
  </si>
  <si>
    <t>0804</t>
  </si>
  <si>
    <t>1100</t>
  </si>
  <si>
    <t>993 202 03024 10 0000 151</t>
  </si>
  <si>
    <t>0100</t>
  </si>
  <si>
    <t>000 202 02021 10 0000 151</t>
  </si>
  <si>
    <t xml:space="preserve">  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</si>
  <si>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</si>
  <si>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</si>
  <si>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Национальная экономика</t>
  </si>
  <si>
    <t>0400</t>
  </si>
  <si>
    <t>Социальная политика</t>
  </si>
  <si>
    <t>1000</t>
  </si>
  <si>
    <t>Охрана семьи и детства</t>
  </si>
  <si>
    <t>1004</t>
  </si>
  <si>
    <t>Коммунальное хозяйство</t>
  </si>
  <si>
    <t>Благоустройство</t>
  </si>
  <si>
    <t>Субсидии бюджетам  поселений на реализацию федеральных целевых программ</t>
  </si>
  <si>
    <t>993 202 02051 10 0000 151</t>
  </si>
  <si>
    <t xml:space="preserve"> -Обеспечение жильем граждан"Соцразвитие села"</t>
  </si>
  <si>
    <t xml:space="preserve">  - Субс.молодым семьям (подпрог."Жилище")</t>
  </si>
  <si>
    <t>000 109 04050 10 0000 110</t>
  </si>
  <si>
    <t xml:space="preserve">Утверж. план на 2012 г </t>
  </si>
  <si>
    <t>Уточ.     план на 2012 г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</si>
  <si>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</si>
  <si>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</si>
  <si>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</si>
  <si>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</si>
  <si>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</si>
  <si>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993 117 01050 10 0000 180</t>
  </si>
  <si>
    <t xml:space="preserve"> </t>
  </si>
  <si>
    <t>Дорожное хозяйство</t>
  </si>
  <si>
    <t>0409</t>
  </si>
  <si>
    <t xml:space="preserve">% исп. 2012к 2011г. </t>
  </si>
  <si>
    <t>0502</t>
  </si>
  <si>
    <t>0503</t>
  </si>
  <si>
    <t>АНАЛИЗ ИСПОЛНЕНИЯ БЮДЖЕТА   П.СУНДЫРСКОГО  ПОСЕЛЕНИЯ НА 01.05.2012г.</t>
  </si>
  <si>
    <t>Исполнено на 01.05.11</t>
  </si>
  <si>
    <t>Исполнено на 01.05.12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</si>
</sst>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7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165" fontId="2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49" fontId="14" fillId="2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horizontal="center" shrinkToFit="1"/>
    </xf>
    <xf numFmtId="165" fontId="6" fillId="0" borderId="0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165" fontId="6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42" sqref="A42:IV42"/>
    </sheetView>
  </sheetViews>
  <sheetFormatPr defaultColWidth="9.00390625" defaultRowHeight="12.75"/>
  <cols>
    <col min="1" max="1" width="36.375" style="0" customWidth="1"/>
    <col min="2" max="2" width="23.25390625" style="0" customWidth="1"/>
    <col min="3" max="3" width="10.625" style="38" customWidth="1"/>
    <col min="4" max="5" width="9.00390625" style="38" customWidth="1"/>
    <col min="6" max="6" width="8.25390625" style="38" customWidth="1"/>
    <col min="7" max="7" width="7.125" style="0" customWidth="1"/>
    <col min="8" max="8" width="9.25390625" style="0" customWidth="1"/>
    <col min="9" max="9" width="8.75390625" style="0" customWidth="1"/>
  </cols>
  <sheetData>
    <row r="1" spans="1:9" ht="16.5" customHeight="1">
      <c r="A1" s="65" t="s">
        <v>125</v>
      </c>
      <c r="B1" s="65"/>
      <c r="C1" s="65"/>
      <c r="D1" s="65"/>
      <c r="E1" s="65"/>
      <c r="F1" s="65"/>
      <c r="G1" s="65"/>
      <c r="H1" s="65"/>
      <c r="I1" s="65"/>
    </row>
    <row r="2" spans="7:8" ht="15" customHeight="1">
      <c r="G2" s="66" t="s">
        <v>25</v>
      </c>
      <c r="H2" s="66"/>
    </row>
    <row r="3" spans="1:9" ht="36">
      <c r="A3" s="1" t="s">
        <v>0</v>
      </c>
      <c r="B3" s="1" t="s">
        <v>27</v>
      </c>
      <c r="C3" s="39" t="s">
        <v>111</v>
      </c>
      <c r="D3" s="39" t="s">
        <v>112</v>
      </c>
      <c r="E3" s="39" t="s">
        <v>127</v>
      </c>
      <c r="F3" s="39" t="s">
        <v>126</v>
      </c>
      <c r="G3" s="2" t="s">
        <v>63</v>
      </c>
      <c r="H3" s="2" t="s">
        <v>47</v>
      </c>
      <c r="I3" s="2" t="s">
        <v>122</v>
      </c>
    </row>
    <row r="4" spans="1:9" ht="12" customHeight="1">
      <c r="A4" s="3" t="s">
        <v>1</v>
      </c>
      <c r="B4" s="4"/>
      <c r="C4" s="40">
        <f>C5+C17</f>
        <v>574.3</v>
      </c>
      <c r="D4" s="40">
        <f>D5+D17</f>
        <v>574.3</v>
      </c>
      <c r="E4" s="40">
        <f>E5+E17</f>
        <v>137.20000000000002</v>
      </c>
      <c r="F4" s="40">
        <f>F5+F17</f>
        <v>106.4</v>
      </c>
      <c r="G4" s="22">
        <f aca="true" t="shared" si="0" ref="G4:G65">E4/C4*100</f>
        <v>23.88995298624413</v>
      </c>
      <c r="H4" s="23">
        <f aca="true" t="shared" si="1" ref="H4:H65">E4/D4*100</f>
        <v>23.88995298624413</v>
      </c>
      <c r="I4" s="24">
        <f>E4/F4*100</f>
        <v>128.94736842105263</v>
      </c>
    </row>
    <row r="5" spans="1:9" ht="12.75">
      <c r="A5" s="12" t="s">
        <v>19</v>
      </c>
      <c r="B5" s="4"/>
      <c r="C5" s="40">
        <f>C6+C8+C10+C15</f>
        <v>487.3</v>
      </c>
      <c r="D5" s="40">
        <f>D6+D8+D10+D15</f>
        <v>487.3</v>
      </c>
      <c r="E5" s="40">
        <f>E6+E8+E10+E15+E16</f>
        <v>107.60000000000001</v>
      </c>
      <c r="F5" s="40">
        <f>F6+F8+F10+F15+F16</f>
        <v>94.7</v>
      </c>
      <c r="G5" s="22">
        <f t="shared" si="0"/>
        <v>22.080853683562488</v>
      </c>
      <c r="H5" s="23">
        <f t="shared" si="1"/>
        <v>22.080853683562488</v>
      </c>
      <c r="I5" s="24">
        <f aca="true" t="shared" si="2" ref="I5:I63">E5/F5*100</f>
        <v>113.62196409714889</v>
      </c>
    </row>
    <row r="6" spans="1:9" ht="12.75">
      <c r="A6" s="13" t="s">
        <v>2</v>
      </c>
      <c r="B6" s="5" t="s">
        <v>28</v>
      </c>
      <c r="C6" s="41">
        <f>C7</f>
        <v>175.8</v>
      </c>
      <c r="D6" s="41">
        <f>D7</f>
        <v>175.8</v>
      </c>
      <c r="E6" s="41">
        <f>E7</f>
        <v>43.7</v>
      </c>
      <c r="F6" s="41">
        <f>F7</f>
        <v>36.9</v>
      </c>
      <c r="G6" s="22">
        <f t="shared" si="0"/>
        <v>24.857792946530147</v>
      </c>
      <c r="H6" s="23">
        <f t="shared" si="1"/>
        <v>24.857792946530147</v>
      </c>
      <c r="I6" s="24">
        <f t="shared" si="2"/>
        <v>118.42818428184283</v>
      </c>
    </row>
    <row r="7" spans="1:9" ht="12.75">
      <c r="A7" s="14" t="s">
        <v>3</v>
      </c>
      <c r="B7" s="1" t="s">
        <v>56</v>
      </c>
      <c r="C7" s="42">
        <v>175.8</v>
      </c>
      <c r="D7" s="42">
        <v>175.8</v>
      </c>
      <c r="E7" s="42">
        <v>43.7</v>
      </c>
      <c r="F7" s="42">
        <v>36.9</v>
      </c>
      <c r="G7" s="22">
        <f t="shared" si="0"/>
        <v>24.857792946530147</v>
      </c>
      <c r="H7" s="23">
        <f t="shared" si="1"/>
        <v>24.857792946530147</v>
      </c>
      <c r="I7" s="24">
        <f t="shared" si="2"/>
        <v>118.42818428184283</v>
      </c>
    </row>
    <row r="8" spans="1:9" ht="13.5" customHeight="1">
      <c r="A8" s="13" t="s">
        <v>4</v>
      </c>
      <c r="B8" s="5" t="s">
        <v>29</v>
      </c>
      <c r="C8" s="41">
        <f>C9</f>
        <v>12</v>
      </c>
      <c r="D8" s="41">
        <f>D9</f>
        <v>12</v>
      </c>
      <c r="E8" s="41">
        <f>E9</f>
        <v>11.2</v>
      </c>
      <c r="F8" s="41">
        <f>F9</f>
        <v>9.9</v>
      </c>
      <c r="G8" s="22">
        <f t="shared" si="0"/>
        <v>93.33333333333333</v>
      </c>
      <c r="H8" s="23">
        <f t="shared" si="1"/>
        <v>93.33333333333333</v>
      </c>
      <c r="I8" s="24">
        <f t="shared" si="2"/>
        <v>113.13131313131312</v>
      </c>
    </row>
    <row r="9" spans="1:9" ht="15" customHeight="1">
      <c r="A9" s="15" t="s">
        <v>5</v>
      </c>
      <c r="B9" s="2" t="s">
        <v>57</v>
      </c>
      <c r="C9" s="42">
        <v>12</v>
      </c>
      <c r="D9" s="42">
        <v>12</v>
      </c>
      <c r="E9" s="42">
        <v>11.2</v>
      </c>
      <c r="F9" s="42">
        <v>9.9</v>
      </c>
      <c r="G9" s="22">
        <f t="shared" si="0"/>
        <v>93.33333333333333</v>
      </c>
      <c r="H9" s="23">
        <f t="shared" si="1"/>
        <v>93.33333333333333</v>
      </c>
      <c r="I9" s="24">
        <f t="shared" si="2"/>
        <v>113.13131313131312</v>
      </c>
    </row>
    <row r="10" spans="1:9" ht="13.5" customHeight="1">
      <c r="A10" s="16" t="s">
        <v>6</v>
      </c>
      <c r="B10" s="6" t="s">
        <v>30</v>
      </c>
      <c r="C10" s="41">
        <f>C11+C12</f>
        <v>292</v>
      </c>
      <c r="D10" s="41">
        <f>D11+D12</f>
        <v>292</v>
      </c>
      <c r="E10" s="41">
        <f>E11+E12</f>
        <v>48.3</v>
      </c>
      <c r="F10" s="41">
        <f>F11+F12</f>
        <v>41.5</v>
      </c>
      <c r="G10" s="22">
        <f t="shared" si="0"/>
        <v>16.541095890410958</v>
      </c>
      <c r="H10" s="23">
        <f t="shared" si="1"/>
        <v>16.541095890410958</v>
      </c>
      <c r="I10" s="24">
        <f t="shared" si="2"/>
        <v>116.38554216867469</v>
      </c>
    </row>
    <row r="11" spans="1:9" ht="12.75" customHeight="1">
      <c r="A11" s="15" t="s">
        <v>7</v>
      </c>
      <c r="B11" s="2" t="s">
        <v>31</v>
      </c>
      <c r="C11" s="42">
        <v>55</v>
      </c>
      <c r="D11" s="42">
        <v>55</v>
      </c>
      <c r="E11" s="42">
        <v>-0.1</v>
      </c>
      <c r="F11" s="42">
        <v>2.2</v>
      </c>
      <c r="G11" s="22">
        <f t="shared" si="0"/>
        <v>-0.18181818181818182</v>
      </c>
      <c r="H11" s="23">
        <f t="shared" si="1"/>
        <v>-0.18181818181818182</v>
      </c>
      <c r="I11" s="24">
        <f t="shared" si="2"/>
        <v>-4.545454545454546</v>
      </c>
    </row>
    <row r="12" spans="1:9" ht="13.5" customHeight="1">
      <c r="A12" s="16" t="s">
        <v>22</v>
      </c>
      <c r="B12" s="6" t="s">
        <v>32</v>
      </c>
      <c r="C12" s="43">
        <f>C13+C14</f>
        <v>237</v>
      </c>
      <c r="D12" s="43">
        <f>D13+D14</f>
        <v>237</v>
      </c>
      <c r="E12" s="43">
        <f>E13+E14</f>
        <v>48.4</v>
      </c>
      <c r="F12" s="43">
        <f>F13+F14</f>
        <v>39.3</v>
      </c>
      <c r="G12" s="22">
        <f t="shared" si="0"/>
        <v>20.42194092827004</v>
      </c>
      <c r="H12" s="23">
        <f t="shared" si="1"/>
        <v>20.42194092827004</v>
      </c>
      <c r="I12" s="24">
        <f t="shared" si="2"/>
        <v>123.15521628498729</v>
      </c>
    </row>
    <row r="13" spans="1:9" ht="15.75" customHeight="1">
      <c r="A13" s="15" t="s">
        <v>8</v>
      </c>
      <c r="B13" s="2" t="s">
        <v>33</v>
      </c>
      <c r="C13" s="42">
        <v>235</v>
      </c>
      <c r="D13" s="42">
        <v>235</v>
      </c>
      <c r="E13" s="42">
        <v>44.3</v>
      </c>
      <c r="F13" s="42">
        <v>35.4</v>
      </c>
      <c r="G13" s="22">
        <f t="shared" si="0"/>
        <v>18.851063829787233</v>
      </c>
      <c r="H13" s="23">
        <f t="shared" si="1"/>
        <v>18.851063829787233</v>
      </c>
      <c r="I13" s="24">
        <f t="shared" si="2"/>
        <v>125.14124293785312</v>
      </c>
    </row>
    <row r="14" spans="1:9" ht="12.75" customHeight="1">
      <c r="A14" s="15" t="s">
        <v>9</v>
      </c>
      <c r="B14" s="2" t="s">
        <v>34</v>
      </c>
      <c r="C14" s="42">
        <v>2</v>
      </c>
      <c r="D14" s="42">
        <v>2</v>
      </c>
      <c r="E14" s="42">
        <v>4.1</v>
      </c>
      <c r="F14" s="42">
        <v>3.9</v>
      </c>
      <c r="G14" s="22">
        <f t="shared" si="0"/>
        <v>204.99999999999997</v>
      </c>
      <c r="H14" s="23">
        <f t="shared" si="1"/>
        <v>204.99999999999997</v>
      </c>
      <c r="I14" s="24">
        <f t="shared" si="2"/>
        <v>105.12820512820514</v>
      </c>
    </row>
    <row r="15" spans="1:9" ht="11.25" customHeight="1">
      <c r="A15" s="32" t="s">
        <v>73</v>
      </c>
      <c r="B15" s="33" t="s">
        <v>74</v>
      </c>
      <c r="C15" s="43">
        <v>7.5</v>
      </c>
      <c r="D15" s="43">
        <v>7.5</v>
      </c>
      <c r="E15" s="43">
        <v>4.4</v>
      </c>
      <c r="F15" s="43">
        <v>6.4</v>
      </c>
      <c r="G15" s="22">
        <f t="shared" si="0"/>
        <v>58.666666666666664</v>
      </c>
      <c r="H15" s="23">
        <f t="shared" si="1"/>
        <v>58.666666666666664</v>
      </c>
      <c r="I15" s="24">
        <f t="shared" si="2"/>
        <v>68.75</v>
      </c>
    </row>
    <row r="16" spans="1:9" ht="22.5" customHeight="1" hidden="1">
      <c r="A16" s="32" t="s">
        <v>85</v>
      </c>
      <c r="B16" s="49" t="s">
        <v>110</v>
      </c>
      <c r="C16" s="43"/>
      <c r="D16" s="43"/>
      <c r="E16" s="43">
        <v>0</v>
      </c>
      <c r="F16" s="43">
        <v>0</v>
      </c>
      <c r="G16" s="22"/>
      <c r="H16" s="23"/>
      <c r="I16" s="24"/>
    </row>
    <row r="17" spans="1:9" ht="12.75">
      <c r="A17" s="17" t="s">
        <v>20</v>
      </c>
      <c r="B17" s="7"/>
      <c r="C17" s="40">
        <f>C18+C23</f>
        <v>87</v>
      </c>
      <c r="D17" s="40">
        <f>D18+D23</f>
        <v>87</v>
      </c>
      <c r="E17" s="40">
        <f>E18+E22+E23+E21+E24</f>
        <v>29.6</v>
      </c>
      <c r="F17" s="40">
        <f>F18+F22+F23+F21</f>
        <v>11.700000000000001</v>
      </c>
      <c r="G17" s="22">
        <f t="shared" si="0"/>
        <v>34.02298850574713</v>
      </c>
      <c r="H17" s="23">
        <f t="shared" si="1"/>
        <v>34.02298850574713</v>
      </c>
      <c r="I17" s="24">
        <f t="shared" si="2"/>
        <v>252.99145299145297</v>
      </c>
    </row>
    <row r="18" spans="1:9" ht="48">
      <c r="A18" s="16" t="s">
        <v>10</v>
      </c>
      <c r="B18" s="6" t="s">
        <v>35</v>
      </c>
      <c r="C18" s="41">
        <f>C19</f>
        <v>87</v>
      </c>
      <c r="D18" s="41">
        <f>D19</f>
        <v>87</v>
      </c>
      <c r="E18" s="41">
        <f>E19+E20</f>
        <v>29.6</v>
      </c>
      <c r="F18" s="41">
        <f>F19+F20</f>
        <v>11.700000000000001</v>
      </c>
      <c r="G18" s="22">
        <f t="shared" si="0"/>
        <v>34.02298850574713</v>
      </c>
      <c r="H18" s="23">
        <f t="shared" si="1"/>
        <v>34.02298850574713</v>
      </c>
      <c r="I18" s="24">
        <f t="shared" si="2"/>
        <v>252.99145299145297</v>
      </c>
    </row>
    <row r="19" spans="1:9" ht="44.25" customHeight="1">
      <c r="A19" s="50" t="s">
        <v>59</v>
      </c>
      <c r="B19" s="2" t="s">
        <v>64</v>
      </c>
      <c r="C19" s="42">
        <v>87</v>
      </c>
      <c r="D19" s="42">
        <v>87</v>
      </c>
      <c r="E19" s="42">
        <v>29.6</v>
      </c>
      <c r="F19" s="42">
        <v>9.9</v>
      </c>
      <c r="G19" s="22">
        <f t="shared" si="0"/>
        <v>34.02298850574713</v>
      </c>
      <c r="H19" s="23">
        <f t="shared" si="1"/>
        <v>34.02298850574713</v>
      </c>
      <c r="I19" s="24">
        <f t="shared" si="2"/>
        <v>298.989898989899</v>
      </c>
    </row>
    <row r="20" spans="1:9" ht="12" customHeight="1">
      <c r="A20" s="15" t="s">
        <v>89</v>
      </c>
      <c r="B20" s="2" t="s">
        <v>88</v>
      </c>
      <c r="C20" s="42"/>
      <c r="D20" s="42"/>
      <c r="E20" s="42">
        <v>0</v>
      </c>
      <c r="F20" s="42">
        <v>1.8</v>
      </c>
      <c r="G20" s="22"/>
      <c r="H20" s="23"/>
      <c r="I20" s="24">
        <f t="shared" si="2"/>
        <v>0</v>
      </c>
    </row>
    <row r="21" spans="1:9" ht="22.5" customHeight="1" hidden="1">
      <c r="A21" s="15" t="s">
        <v>82</v>
      </c>
      <c r="B21" s="2" t="s">
        <v>83</v>
      </c>
      <c r="C21" s="42"/>
      <c r="D21" s="42"/>
      <c r="E21" s="42">
        <v>0</v>
      </c>
      <c r="F21" s="42">
        <v>0</v>
      </c>
      <c r="G21" s="22"/>
      <c r="H21" s="23"/>
      <c r="I21" s="24"/>
    </row>
    <row r="22" spans="1:9" ht="20.25" customHeight="1" hidden="1">
      <c r="A22" s="32" t="s">
        <v>65</v>
      </c>
      <c r="B22" s="33" t="s">
        <v>66</v>
      </c>
      <c r="C22" s="42"/>
      <c r="D22" s="42"/>
      <c r="E22" s="42"/>
      <c r="F22" s="42">
        <v>0</v>
      </c>
      <c r="G22" s="22" t="e">
        <f t="shared" si="0"/>
        <v>#DIV/0!</v>
      </c>
      <c r="H22" s="23" t="e">
        <f t="shared" si="1"/>
        <v>#DIV/0!</v>
      </c>
      <c r="I22" s="24" t="e">
        <f t="shared" si="2"/>
        <v>#DIV/0!</v>
      </c>
    </row>
    <row r="23" spans="1:9" ht="12" customHeight="1" hidden="1">
      <c r="A23" s="32" t="s">
        <v>67</v>
      </c>
      <c r="B23" s="33" t="s">
        <v>68</v>
      </c>
      <c r="C23" s="42"/>
      <c r="D23" s="42"/>
      <c r="E23" s="42">
        <v>0</v>
      </c>
      <c r="F23" s="42">
        <v>0</v>
      </c>
      <c r="G23" s="22"/>
      <c r="H23" s="23"/>
      <c r="I23" s="24"/>
    </row>
    <row r="24" spans="1:9" ht="21.75" customHeight="1" hidden="1">
      <c r="A24" s="54" t="s">
        <v>117</v>
      </c>
      <c r="B24" s="55" t="s">
        <v>118</v>
      </c>
      <c r="C24" s="42"/>
      <c r="D24" s="42"/>
      <c r="E24" s="42"/>
      <c r="F24" s="42"/>
      <c r="G24" s="22" t="e">
        <f t="shared" si="0"/>
        <v>#DIV/0!</v>
      </c>
      <c r="H24" s="23" t="e">
        <f t="shared" si="1"/>
        <v>#DIV/0!</v>
      </c>
      <c r="I24" s="24" t="e">
        <f t="shared" si="2"/>
        <v>#DIV/0!</v>
      </c>
    </row>
    <row r="25" spans="1:9" ht="15.75" customHeight="1">
      <c r="A25" s="16" t="s">
        <v>11</v>
      </c>
      <c r="B25" s="6" t="s">
        <v>36</v>
      </c>
      <c r="C25" s="41">
        <f>C26+C28+C34+C29+C33+C35+C38+C27+C31+C39</f>
        <v>2447.6</v>
      </c>
      <c r="D25" s="41">
        <f>D26+D28+D34+D29+D33+D35+D38+D27+D31+D39</f>
        <v>3198.2</v>
      </c>
      <c r="E25" s="41">
        <f>E26+E27+E28+E30+E31+E32+E33+E34+E39</f>
        <v>878.9</v>
      </c>
      <c r="F25" s="41">
        <f>F26+F28+F34+F29+F33+F35+F38+F32</f>
        <v>663.5999999999999</v>
      </c>
      <c r="G25" s="22">
        <f t="shared" si="0"/>
        <v>35.908645203464616</v>
      </c>
      <c r="H25" s="23">
        <f t="shared" si="1"/>
        <v>27.481083109248956</v>
      </c>
      <c r="I25" s="24">
        <f t="shared" si="2"/>
        <v>132.4442435201929</v>
      </c>
    </row>
    <row r="26" spans="1:9" ht="21.75" customHeight="1">
      <c r="A26" s="15" t="s">
        <v>46</v>
      </c>
      <c r="B26" s="2" t="s">
        <v>37</v>
      </c>
      <c r="C26" s="42">
        <v>1727</v>
      </c>
      <c r="D26" s="42">
        <v>1880.8</v>
      </c>
      <c r="E26" s="42">
        <v>666.8</v>
      </c>
      <c r="F26" s="42">
        <v>523.9</v>
      </c>
      <c r="G26" s="22">
        <f t="shared" si="0"/>
        <v>38.61030689056166</v>
      </c>
      <c r="H26" s="23">
        <f t="shared" si="1"/>
        <v>35.45299872394725</v>
      </c>
      <c r="I26" s="24">
        <f t="shared" si="2"/>
        <v>127.27619774766177</v>
      </c>
    </row>
    <row r="27" spans="1:9" ht="22.5" customHeight="1">
      <c r="A27" s="15" t="s">
        <v>61</v>
      </c>
      <c r="B27" s="2" t="s">
        <v>60</v>
      </c>
      <c r="C27" s="42">
        <v>170</v>
      </c>
      <c r="D27" s="42">
        <v>170</v>
      </c>
      <c r="E27" s="42">
        <v>97</v>
      </c>
      <c r="F27" s="42">
        <v>0</v>
      </c>
      <c r="G27" s="22">
        <f t="shared" si="0"/>
        <v>57.05882352941176</v>
      </c>
      <c r="H27" s="23">
        <f t="shared" si="1"/>
        <v>57.05882352941176</v>
      </c>
      <c r="I27" s="24"/>
    </row>
    <row r="28" spans="1:9" ht="23.25" customHeight="1">
      <c r="A28" s="15" t="s">
        <v>69</v>
      </c>
      <c r="B28" s="2" t="s">
        <v>70</v>
      </c>
      <c r="C28" s="42">
        <v>0</v>
      </c>
      <c r="D28" s="42">
        <v>565.2</v>
      </c>
      <c r="E28" s="42">
        <v>0</v>
      </c>
      <c r="F28" s="42"/>
      <c r="G28" s="22"/>
      <c r="H28" s="23">
        <f t="shared" si="1"/>
        <v>0</v>
      </c>
      <c r="I28" s="24"/>
    </row>
    <row r="29" spans="1:9" ht="0.75" customHeight="1" hidden="1">
      <c r="A29" s="15" t="s">
        <v>86</v>
      </c>
      <c r="B29" s="2" t="s">
        <v>87</v>
      </c>
      <c r="C29" s="42"/>
      <c r="D29" s="42"/>
      <c r="E29" s="42">
        <v>0</v>
      </c>
      <c r="F29" s="42"/>
      <c r="G29" s="22" t="e">
        <f t="shared" si="0"/>
        <v>#DIV/0!</v>
      </c>
      <c r="H29" s="23" t="e">
        <f t="shared" si="1"/>
        <v>#DIV/0!</v>
      </c>
      <c r="I29" s="24" t="e">
        <f t="shared" si="2"/>
        <v>#DIV/0!</v>
      </c>
    </row>
    <row r="30" spans="1:9" ht="56.25" hidden="1">
      <c r="A30" s="50" t="s">
        <v>95</v>
      </c>
      <c r="B30" s="2" t="s">
        <v>94</v>
      </c>
      <c r="C30" s="42"/>
      <c r="D30" s="42"/>
      <c r="E30" s="42">
        <v>0</v>
      </c>
      <c r="F30" s="42"/>
      <c r="G30" s="22"/>
      <c r="H30" s="23"/>
      <c r="I30" s="24"/>
    </row>
    <row r="31" spans="1:9" ht="35.25" customHeight="1">
      <c r="A31" s="34" t="s">
        <v>106</v>
      </c>
      <c r="B31" s="2" t="s">
        <v>107</v>
      </c>
      <c r="C31" s="42">
        <v>254.4</v>
      </c>
      <c r="D31" s="42"/>
      <c r="E31" s="42">
        <v>0</v>
      </c>
      <c r="F31" s="42"/>
      <c r="G31" s="22">
        <f t="shared" si="0"/>
        <v>0</v>
      </c>
      <c r="H31" s="23"/>
      <c r="I31" s="24"/>
    </row>
    <row r="32" spans="1:9" ht="39" customHeight="1" hidden="1">
      <c r="A32" s="34" t="s">
        <v>79</v>
      </c>
      <c r="B32" s="2" t="s">
        <v>71</v>
      </c>
      <c r="C32" s="42"/>
      <c r="D32" s="42"/>
      <c r="E32" s="42">
        <v>0</v>
      </c>
      <c r="F32" s="42"/>
      <c r="G32" s="22"/>
      <c r="H32" s="23"/>
      <c r="I32" s="24"/>
    </row>
    <row r="33" spans="1:9" ht="12.75" customHeight="1">
      <c r="A33" s="15" t="s">
        <v>77</v>
      </c>
      <c r="B33" s="2" t="s">
        <v>72</v>
      </c>
      <c r="C33" s="42">
        <v>148.7</v>
      </c>
      <c r="D33" s="42">
        <v>433.6</v>
      </c>
      <c r="E33" s="42">
        <v>0</v>
      </c>
      <c r="F33" s="42">
        <v>24.9</v>
      </c>
      <c r="G33" s="22">
        <f t="shared" si="0"/>
        <v>0</v>
      </c>
      <c r="H33" s="23">
        <f t="shared" si="1"/>
        <v>0</v>
      </c>
      <c r="I33" s="24">
        <f t="shared" si="2"/>
        <v>0</v>
      </c>
    </row>
    <row r="34" spans="1:9" ht="27" customHeight="1">
      <c r="A34" s="15" t="s">
        <v>84</v>
      </c>
      <c r="B34" s="2" t="s">
        <v>58</v>
      </c>
      <c r="C34" s="42">
        <v>114</v>
      </c>
      <c r="D34" s="42">
        <v>115.1</v>
      </c>
      <c r="E34" s="42">
        <v>115.1</v>
      </c>
      <c r="F34" s="42">
        <v>114.8</v>
      </c>
      <c r="G34" s="22">
        <f t="shared" si="0"/>
        <v>100.96491228070175</v>
      </c>
      <c r="H34" s="23">
        <f t="shared" si="1"/>
        <v>100</v>
      </c>
      <c r="I34" s="24">
        <f t="shared" si="2"/>
        <v>100.26132404181185</v>
      </c>
    </row>
    <row r="35" spans="1:9" ht="28.5" customHeight="1" hidden="1">
      <c r="A35" s="15" t="s">
        <v>80</v>
      </c>
      <c r="B35" s="2" t="s">
        <v>92</v>
      </c>
      <c r="C35" s="42"/>
      <c r="D35" s="42"/>
      <c r="E35" s="42"/>
      <c r="F35" s="42">
        <v>0</v>
      </c>
      <c r="G35" s="22"/>
      <c r="H35" s="23"/>
      <c r="I35" s="24"/>
    </row>
    <row r="36" spans="1:9" ht="0.75" customHeight="1" hidden="1">
      <c r="A36" s="15" t="s">
        <v>26</v>
      </c>
      <c r="B36" s="2"/>
      <c r="C36" s="42"/>
      <c r="D36" s="42"/>
      <c r="E36" s="42"/>
      <c r="F36" s="42"/>
      <c r="G36" s="22" t="e">
        <f t="shared" si="0"/>
        <v>#DIV/0!</v>
      </c>
      <c r="H36" s="23" t="e">
        <f t="shared" si="1"/>
        <v>#DIV/0!</v>
      </c>
      <c r="I36" s="24" t="e">
        <f t="shared" si="2"/>
        <v>#DIV/0!</v>
      </c>
    </row>
    <row r="37" spans="1:9" ht="66.75" customHeight="1" hidden="1">
      <c r="A37" s="51" t="s">
        <v>96</v>
      </c>
      <c r="B37" s="2" t="s">
        <v>97</v>
      </c>
      <c r="C37" s="42"/>
      <c r="D37" s="42"/>
      <c r="E37" s="42" t="s">
        <v>119</v>
      </c>
      <c r="F37" s="42"/>
      <c r="G37" s="22" t="e">
        <f t="shared" si="0"/>
        <v>#VALUE!</v>
      </c>
      <c r="H37" s="23" t="e">
        <f t="shared" si="1"/>
        <v>#VALUE!</v>
      </c>
      <c r="I37" s="24" t="e">
        <f t="shared" si="2"/>
        <v>#VALUE!</v>
      </c>
    </row>
    <row r="38" spans="1:9" ht="23.25" customHeight="1" hidden="1">
      <c r="A38" s="15" t="s">
        <v>81</v>
      </c>
      <c r="B38" s="2" t="s">
        <v>78</v>
      </c>
      <c r="C38" s="42"/>
      <c r="D38" s="42"/>
      <c r="E38" s="42"/>
      <c r="F38" s="42">
        <v>0</v>
      </c>
      <c r="G38" s="22"/>
      <c r="H38" s="23"/>
      <c r="I38" s="24"/>
    </row>
    <row r="39" spans="1:9" ht="23.25" customHeight="1">
      <c r="A39" s="52" t="s">
        <v>113</v>
      </c>
      <c r="B39" s="6" t="s">
        <v>115</v>
      </c>
      <c r="C39" s="43">
        <f>C40</f>
        <v>33.5</v>
      </c>
      <c r="D39" s="43">
        <f>D40</f>
        <v>33.5</v>
      </c>
      <c r="E39" s="43"/>
      <c r="F39" s="43"/>
      <c r="G39" s="22">
        <f t="shared" si="0"/>
        <v>0</v>
      </c>
      <c r="H39" s="23">
        <f t="shared" si="1"/>
        <v>0</v>
      </c>
      <c r="I39" s="24"/>
    </row>
    <row r="40" spans="1:9" ht="23.25" customHeight="1">
      <c r="A40" s="53" t="s">
        <v>114</v>
      </c>
      <c r="B40" s="2" t="s">
        <v>116</v>
      </c>
      <c r="C40" s="42">
        <v>33.5</v>
      </c>
      <c r="D40" s="42">
        <v>33.5</v>
      </c>
      <c r="E40" s="42"/>
      <c r="F40" s="42"/>
      <c r="G40" s="22">
        <f t="shared" si="0"/>
        <v>0</v>
      </c>
      <c r="H40" s="23">
        <f t="shared" si="1"/>
        <v>0</v>
      </c>
      <c r="I40" s="24"/>
    </row>
    <row r="41" spans="1:9" ht="0.75" customHeight="1">
      <c r="A41" s="16" t="s">
        <v>12</v>
      </c>
      <c r="B41" s="6" t="s">
        <v>38</v>
      </c>
      <c r="C41" s="41"/>
      <c r="D41" s="41"/>
      <c r="E41" s="41"/>
      <c r="F41" s="41"/>
      <c r="G41" s="22"/>
      <c r="H41" s="23"/>
      <c r="I41" s="24"/>
    </row>
    <row r="42" spans="1:9" s="62" customFormat="1" ht="12" customHeight="1">
      <c r="A42" s="59" t="s">
        <v>13</v>
      </c>
      <c r="B42" s="60"/>
      <c r="C42" s="61">
        <f>C4+C25+C41</f>
        <v>3021.8999999999996</v>
      </c>
      <c r="D42" s="61">
        <f>D4+D25+D41</f>
        <v>3772.5</v>
      </c>
      <c r="E42" s="61">
        <f>E4+E25+E41</f>
        <v>1016.1</v>
      </c>
      <c r="F42" s="61">
        <f>F4+F25+F41</f>
        <v>769.9999999999999</v>
      </c>
      <c r="G42" s="57">
        <f t="shared" si="0"/>
        <v>33.624540851782</v>
      </c>
      <c r="H42" s="58">
        <f t="shared" si="1"/>
        <v>26.934393638170974</v>
      </c>
      <c r="I42" s="64">
        <f t="shared" si="2"/>
        <v>131.96103896103898</v>
      </c>
    </row>
    <row r="43" spans="1:9" ht="12.75" customHeight="1">
      <c r="A43" s="7" t="s">
        <v>14</v>
      </c>
      <c r="B43" s="7"/>
      <c r="C43" s="41"/>
      <c r="D43" s="41"/>
      <c r="E43" s="41"/>
      <c r="F43" s="41"/>
      <c r="G43" s="22"/>
      <c r="H43" s="23"/>
      <c r="I43" s="24"/>
    </row>
    <row r="44" spans="1:9" ht="12.75">
      <c r="A44" s="16" t="s">
        <v>15</v>
      </c>
      <c r="B44" s="8" t="s">
        <v>93</v>
      </c>
      <c r="C44" s="41">
        <v>698.1</v>
      </c>
      <c r="D44" s="25">
        <v>738.3</v>
      </c>
      <c r="E44" s="41">
        <v>198.4</v>
      </c>
      <c r="F44" s="41">
        <v>166</v>
      </c>
      <c r="G44" s="22">
        <f t="shared" si="0"/>
        <v>28.419997135080934</v>
      </c>
      <c r="H44" s="23">
        <f t="shared" si="1"/>
        <v>26.872545035893268</v>
      </c>
      <c r="I44" s="24">
        <f t="shared" si="2"/>
        <v>119.51807228915663</v>
      </c>
    </row>
    <row r="45" spans="1:10" ht="12.75">
      <c r="A45" s="15" t="s">
        <v>16</v>
      </c>
      <c r="B45" s="2">
        <v>211.213</v>
      </c>
      <c r="C45" s="42">
        <v>573.4</v>
      </c>
      <c r="D45" s="26">
        <v>573.4</v>
      </c>
      <c r="E45" s="42">
        <v>161.3</v>
      </c>
      <c r="F45" s="42">
        <v>132.9</v>
      </c>
      <c r="G45" s="22">
        <f t="shared" si="0"/>
        <v>28.130449947680507</v>
      </c>
      <c r="H45" s="23">
        <f t="shared" si="1"/>
        <v>28.130449947680507</v>
      </c>
      <c r="I45" s="24">
        <f t="shared" si="2"/>
        <v>121.36945071482317</v>
      </c>
      <c r="J45" s="48"/>
    </row>
    <row r="46" spans="1:9" ht="12.75">
      <c r="A46" s="15" t="s">
        <v>23</v>
      </c>
      <c r="B46" s="2">
        <v>223</v>
      </c>
      <c r="C46" s="42">
        <v>31</v>
      </c>
      <c r="D46" s="26">
        <v>31</v>
      </c>
      <c r="E46" s="42">
        <v>13.3</v>
      </c>
      <c r="F46" s="42">
        <v>17.6</v>
      </c>
      <c r="G46" s="22">
        <f t="shared" si="0"/>
        <v>42.903225806451616</v>
      </c>
      <c r="H46" s="23">
        <f t="shared" si="1"/>
        <v>42.903225806451616</v>
      </c>
      <c r="I46" s="24">
        <f t="shared" si="2"/>
        <v>75.56818181818181</v>
      </c>
    </row>
    <row r="47" spans="1:9" ht="12.75">
      <c r="A47" s="15" t="s">
        <v>17</v>
      </c>
      <c r="B47" s="2"/>
      <c r="C47" s="42">
        <f>C44-C45-C46</f>
        <v>93.70000000000005</v>
      </c>
      <c r="D47" s="26">
        <f>D44-D45-D46</f>
        <v>133.89999999999998</v>
      </c>
      <c r="E47" s="42">
        <f>E44-E45-E46</f>
        <v>23.799999999999994</v>
      </c>
      <c r="F47" s="42">
        <f>F44-F45-F46</f>
        <v>15.499999999999993</v>
      </c>
      <c r="G47" s="22">
        <f t="shared" si="0"/>
        <v>25.400213447171804</v>
      </c>
      <c r="H47" s="23">
        <f t="shared" si="1"/>
        <v>17.77445855115758</v>
      </c>
      <c r="I47" s="24">
        <f t="shared" si="2"/>
        <v>153.54838709677423</v>
      </c>
    </row>
    <row r="48" spans="1:9" ht="12.75">
      <c r="A48" s="17" t="s">
        <v>24</v>
      </c>
      <c r="B48" s="9" t="s">
        <v>50</v>
      </c>
      <c r="C48" s="40">
        <v>114</v>
      </c>
      <c r="D48" s="22">
        <v>115.1</v>
      </c>
      <c r="E48" s="40">
        <v>27.7</v>
      </c>
      <c r="F48" s="40">
        <v>28.1</v>
      </c>
      <c r="G48" s="22">
        <f t="shared" si="0"/>
        <v>24.29824561403509</v>
      </c>
      <c r="H48" s="23">
        <f t="shared" si="1"/>
        <v>24.06602953953084</v>
      </c>
      <c r="I48" s="24">
        <f t="shared" si="2"/>
        <v>98.57651245551601</v>
      </c>
    </row>
    <row r="49" spans="1:9" ht="21" customHeight="1">
      <c r="A49" s="16" t="s">
        <v>39</v>
      </c>
      <c r="B49" s="8" t="s">
        <v>40</v>
      </c>
      <c r="C49" s="41">
        <v>137.6</v>
      </c>
      <c r="D49" s="25">
        <v>97.5</v>
      </c>
      <c r="E49" s="41">
        <v>4.9</v>
      </c>
      <c r="F49" s="41"/>
      <c r="G49" s="22">
        <f t="shared" si="0"/>
        <v>3.561046511627907</v>
      </c>
      <c r="H49" s="23">
        <f t="shared" si="1"/>
        <v>5.025641025641026</v>
      </c>
      <c r="I49" s="24"/>
    </row>
    <row r="50" spans="1:9" ht="12.75">
      <c r="A50" s="16" t="s">
        <v>98</v>
      </c>
      <c r="B50" s="8" t="s">
        <v>99</v>
      </c>
      <c r="C50" s="41">
        <v>307.4</v>
      </c>
      <c r="D50" s="25">
        <v>568.3</v>
      </c>
      <c r="E50" s="41">
        <v>40</v>
      </c>
      <c r="F50" s="41"/>
      <c r="G50" s="22">
        <f t="shared" si="0"/>
        <v>13.012361743656475</v>
      </c>
      <c r="H50" s="23">
        <f t="shared" si="1"/>
        <v>7.038535984515222</v>
      </c>
      <c r="I50" s="24"/>
    </row>
    <row r="51" spans="1:9" ht="12.75">
      <c r="A51" s="16" t="s">
        <v>120</v>
      </c>
      <c r="B51" s="8" t="s">
        <v>121</v>
      </c>
      <c r="C51" s="41">
        <v>307.4</v>
      </c>
      <c r="D51" s="25">
        <v>307.4</v>
      </c>
      <c r="E51" s="41">
        <v>29</v>
      </c>
      <c r="F51" s="41"/>
      <c r="G51" s="22">
        <f t="shared" si="0"/>
        <v>9.433962264150944</v>
      </c>
      <c r="H51" s="23">
        <f t="shared" si="1"/>
        <v>9.433962264150944</v>
      </c>
      <c r="I51" s="24"/>
    </row>
    <row r="52" spans="1:9" ht="12.75" hidden="1">
      <c r="A52" s="16" t="s">
        <v>52</v>
      </c>
      <c r="B52" s="8" t="s">
        <v>51</v>
      </c>
      <c r="C52" s="41">
        <v>0</v>
      </c>
      <c r="D52" s="25">
        <v>0</v>
      </c>
      <c r="E52" s="41">
        <v>0</v>
      </c>
      <c r="F52" s="41">
        <v>0</v>
      </c>
      <c r="G52" s="22"/>
      <c r="H52" s="23"/>
      <c r="I52" s="24"/>
    </row>
    <row r="53" spans="1:9" ht="0.75" customHeight="1">
      <c r="A53" s="16"/>
      <c r="B53" s="8"/>
      <c r="C53" s="41"/>
      <c r="D53" s="25"/>
      <c r="E53" s="41"/>
      <c r="F53" s="41"/>
      <c r="G53" s="22"/>
      <c r="H53" s="23"/>
      <c r="I53" s="24"/>
    </row>
    <row r="54" spans="1:9" ht="12.75" customHeight="1">
      <c r="A54" s="16" t="s">
        <v>75</v>
      </c>
      <c r="B54" s="8" t="s">
        <v>76</v>
      </c>
      <c r="C54" s="41">
        <v>317.4</v>
      </c>
      <c r="D54" s="25">
        <v>337.4</v>
      </c>
      <c r="E54" s="41">
        <v>124</v>
      </c>
      <c r="F54" s="41">
        <f>F55+F56</f>
        <v>132.5</v>
      </c>
      <c r="G54" s="22">
        <f t="shared" si="0"/>
        <v>39.067422810333966</v>
      </c>
      <c r="H54" s="23">
        <f t="shared" si="1"/>
        <v>36.75163011262597</v>
      </c>
      <c r="I54" s="24">
        <f t="shared" si="2"/>
        <v>93.58490566037736</v>
      </c>
    </row>
    <row r="55" spans="1:9" ht="12.75">
      <c r="A55" s="16" t="s">
        <v>104</v>
      </c>
      <c r="B55" s="8" t="s">
        <v>123</v>
      </c>
      <c r="C55" s="41"/>
      <c r="D55" s="25">
        <v>101.8</v>
      </c>
      <c r="E55" s="41">
        <v>24.1</v>
      </c>
      <c r="F55" s="41">
        <v>21.1</v>
      </c>
      <c r="G55" s="22"/>
      <c r="H55" s="23">
        <f t="shared" si="1"/>
        <v>23.673870333988216</v>
      </c>
      <c r="I55" s="24">
        <f t="shared" si="2"/>
        <v>114.21800947867298</v>
      </c>
    </row>
    <row r="56" spans="1:9" ht="12.75">
      <c r="A56" s="16" t="s">
        <v>105</v>
      </c>
      <c r="B56" s="8" t="s">
        <v>124</v>
      </c>
      <c r="C56" s="41"/>
      <c r="D56" s="25">
        <v>219.3</v>
      </c>
      <c r="E56" s="41">
        <v>99.9</v>
      </c>
      <c r="F56" s="41">
        <v>111.4</v>
      </c>
      <c r="G56" s="22"/>
      <c r="H56" s="23">
        <f t="shared" si="1"/>
        <v>45.55403556771546</v>
      </c>
      <c r="I56" s="24">
        <f t="shared" si="2"/>
        <v>89.67684021543985</v>
      </c>
    </row>
    <row r="57" spans="1:9" ht="12.75" hidden="1">
      <c r="A57" s="17" t="s">
        <v>43</v>
      </c>
      <c r="B57" s="9" t="s">
        <v>53</v>
      </c>
      <c r="C57" s="40"/>
      <c r="D57" s="22"/>
      <c r="E57" s="42">
        <v>0</v>
      </c>
      <c r="F57" s="43">
        <v>0</v>
      </c>
      <c r="G57" s="22"/>
      <c r="H57" s="23"/>
      <c r="I57" s="24"/>
    </row>
    <row r="58" spans="1:9" ht="19.5" customHeight="1">
      <c r="A58" s="16" t="s">
        <v>21</v>
      </c>
      <c r="B58" s="8" t="s">
        <v>41</v>
      </c>
      <c r="C58" s="41">
        <v>1179.5</v>
      </c>
      <c r="D58" s="25">
        <v>1358.3</v>
      </c>
      <c r="E58" s="41">
        <v>527.8</v>
      </c>
      <c r="F58" s="41">
        <v>419.4</v>
      </c>
      <c r="G58" s="22">
        <f t="shared" si="0"/>
        <v>44.74777448071216</v>
      </c>
      <c r="H58" s="23">
        <f t="shared" si="1"/>
        <v>38.85739527350364</v>
      </c>
      <c r="I58" s="24">
        <f t="shared" si="2"/>
        <v>125.84644730567479</v>
      </c>
    </row>
    <row r="59" spans="1:9" ht="13.5" customHeight="1">
      <c r="A59" s="15" t="s">
        <v>16</v>
      </c>
      <c r="B59" s="2">
        <v>211.213</v>
      </c>
      <c r="C59" s="42">
        <v>0</v>
      </c>
      <c r="D59" s="26">
        <v>0</v>
      </c>
      <c r="E59" s="42">
        <v>0</v>
      </c>
      <c r="F59" s="42">
        <v>128.5</v>
      </c>
      <c r="G59" s="22"/>
      <c r="H59" s="23"/>
      <c r="I59" s="24">
        <f t="shared" si="2"/>
        <v>0</v>
      </c>
    </row>
    <row r="60" spans="1:9" ht="12" customHeight="1">
      <c r="A60" s="15" t="s">
        <v>23</v>
      </c>
      <c r="B60" s="2">
        <v>223</v>
      </c>
      <c r="C60" s="42">
        <v>0</v>
      </c>
      <c r="D60" s="26">
        <v>0</v>
      </c>
      <c r="E60" s="42">
        <v>0</v>
      </c>
      <c r="F60" s="42">
        <v>42</v>
      </c>
      <c r="G60" s="22"/>
      <c r="H60" s="23"/>
      <c r="I60" s="24">
        <f t="shared" si="2"/>
        <v>0</v>
      </c>
    </row>
    <row r="61" spans="1:9" ht="11.25" customHeight="1">
      <c r="A61" s="15" t="s">
        <v>44</v>
      </c>
      <c r="B61" s="2"/>
      <c r="C61" s="42">
        <f>C58-C59-C60</f>
        <v>1179.5</v>
      </c>
      <c r="D61" s="26">
        <f>D58-D59-D60</f>
        <v>1358.3</v>
      </c>
      <c r="E61" s="42">
        <f>E58-E59-E60</f>
        <v>527.8</v>
      </c>
      <c r="F61" s="42">
        <f>F58-F59-F60</f>
        <v>248.89999999999998</v>
      </c>
      <c r="G61" s="22">
        <f t="shared" si="0"/>
        <v>44.74777448071216</v>
      </c>
      <c r="H61" s="23">
        <f t="shared" si="1"/>
        <v>38.85739527350364</v>
      </c>
      <c r="I61" s="24">
        <f t="shared" si="2"/>
        <v>212.0530333467256</v>
      </c>
    </row>
    <row r="62" spans="1:9" ht="12.75">
      <c r="A62" s="20" t="s">
        <v>54</v>
      </c>
      <c r="B62" s="21" t="s">
        <v>90</v>
      </c>
      <c r="C62" s="43">
        <v>5</v>
      </c>
      <c r="D62" s="27">
        <v>5</v>
      </c>
      <c r="E62" s="43">
        <v>0</v>
      </c>
      <c r="F62" s="43">
        <v>1.3</v>
      </c>
      <c r="G62" s="22">
        <f t="shared" si="0"/>
        <v>0</v>
      </c>
      <c r="H62" s="23">
        <f t="shared" si="1"/>
        <v>0</v>
      </c>
      <c r="I62" s="24">
        <f t="shared" si="2"/>
        <v>0</v>
      </c>
    </row>
    <row r="63" spans="1:9" ht="12.75" hidden="1">
      <c r="A63" s="17"/>
      <c r="B63" s="9"/>
      <c r="C63" s="40"/>
      <c r="D63" s="22"/>
      <c r="E63" s="43"/>
      <c r="F63" s="43"/>
      <c r="G63" s="22" t="e">
        <f t="shared" si="0"/>
        <v>#DIV/0!</v>
      </c>
      <c r="H63" s="23" t="e">
        <f t="shared" si="1"/>
        <v>#DIV/0!</v>
      </c>
      <c r="I63" s="24" t="e">
        <f t="shared" si="2"/>
        <v>#DIV/0!</v>
      </c>
    </row>
    <row r="64" spans="1:9" ht="12.75">
      <c r="A64" s="32" t="s">
        <v>100</v>
      </c>
      <c r="B64" s="9" t="s">
        <v>101</v>
      </c>
      <c r="C64" s="40">
        <v>254.4</v>
      </c>
      <c r="D64" s="22">
        <v>565.2</v>
      </c>
      <c r="E64" s="43">
        <f>E65+E69</f>
        <v>0</v>
      </c>
      <c r="F64" s="43"/>
      <c r="G64" s="22">
        <f t="shared" si="0"/>
        <v>0</v>
      </c>
      <c r="H64" s="23">
        <f t="shared" si="1"/>
        <v>0</v>
      </c>
      <c r="I64" s="24"/>
    </row>
    <row r="65" spans="1:9" ht="12" customHeight="1">
      <c r="A65" s="20" t="s">
        <v>42</v>
      </c>
      <c r="B65" s="6">
        <v>1003</v>
      </c>
      <c r="C65" s="41">
        <v>254.4</v>
      </c>
      <c r="D65" s="25">
        <v>565.2</v>
      </c>
      <c r="E65" s="41">
        <v>0</v>
      </c>
      <c r="F65" s="43">
        <f>F66+F67+F68</f>
        <v>0</v>
      </c>
      <c r="G65" s="22">
        <f t="shared" si="0"/>
        <v>0</v>
      </c>
      <c r="H65" s="23">
        <f t="shared" si="1"/>
        <v>0</v>
      </c>
      <c r="I65" s="24"/>
    </row>
    <row r="66" spans="1:9" ht="22.5" customHeight="1" hidden="1">
      <c r="A66" s="18" t="s">
        <v>109</v>
      </c>
      <c r="B66" s="10"/>
      <c r="C66" s="41"/>
      <c r="D66" s="25"/>
      <c r="E66" s="43">
        <v>0</v>
      </c>
      <c r="F66" s="43"/>
      <c r="G66" s="22"/>
      <c r="H66" s="23"/>
      <c r="I66" s="24"/>
    </row>
    <row r="67" spans="1:9" ht="12" customHeight="1" hidden="1">
      <c r="A67" s="18" t="s">
        <v>62</v>
      </c>
      <c r="B67" s="10"/>
      <c r="C67" s="47">
        <v>0</v>
      </c>
      <c r="D67" s="28">
        <v>0</v>
      </c>
      <c r="E67" s="44">
        <v>0</v>
      </c>
      <c r="F67" s="44"/>
      <c r="G67" s="22"/>
      <c r="H67" s="23"/>
      <c r="I67" s="24"/>
    </row>
    <row r="68" spans="1:9" ht="22.5" customHeight="1" hidden="1">
      <c r="A68" s="15" t="s">
        <v>108</v>
      </c>
      <c r="B68" s="10"/>
      <c r="C68" s="42"/>
      <c r="D68" s="26"/>
      <c r="E68" s="42">
        <v>0</v>
      </c>
      <c r="F68" s="42"/>
      <c r="G68" s="22"/>
      <c r="H68" s="23"/>
      <c r="I68" s="24"/>
    </row>
    <row r="69" spans="1:9" ht="12" customHeight="1" hidden="1">
      <c r="A69" s="20" t="s">
        <v>102</v>
      </c>
      <c r="B69" s="21" t="s">
        <v>103</v>
      </c>
      <c r="C69" s="42"/>
      <c r="D69" s="26"/>
      <c r="E69" s="42">
        <v>0</v>
      </c>
      <c r="F69" s="42"/>
      <c r="G69" s="22"/>
      <c r="H69" s="23"/>
      <c r="I69" s="24"/>
    </row>
    <row r="70" spans="1:9" ht="12.75">
      <c r="A70" s="17" t="s">
        <v>55</v>
      </c>
      <c r="B70" s="9" t="s">
        <v>91</v>
      </c>
      <c r="C70" s="40">
        <v>8.5</v>
      </c>
      <c r="D70" s="22">
        <v>8.5</v>
      </c>
      <c r="E70" s="43"/>
      <c r="F70" s="43">
        <v>0</v>
      </c>
      <c r="G70" s="22">
        <f>E70/C70*100</f>
        <v>0</v>
      </c>
      <c r="H70" s="23">
        <f>E70/D70*100</f>
        <v>0</v>
      </c>
      <c r="I70" s="24"/>
    </row>
    <row r="71" spans="1:9" s="62" customFormat="1" ht="15" customHeight="1">
      <c r="A71" s="59" t="s">
        <v>18</v>
      </c>
      <c r="B71" s="60"/>
      <c r="C71" s="63">
        <f>C44+C48+C49+C52+C54+C57+C58+C62+C63+C65+C50+C70</f>
        <v>3021.9</v>
      </c>
      <c r="D71" s="63">
        <f>D44+D48+D49+D52+D54+D57+D58+D62+D63+D65+D50+D70</f>
        <v>3793.6000000000004</v>
      </c>
      <c r="E71" s="63">
        <f>E44+E48+E49+E52+E54+E57+E58+E62+E63+E65+E50+E70</f>
        <v>922.8</v>
      </c>
      <c r="F71" s="63">
        <f>F44+F48+F49+F52+F54+F57+F58+F62+F63+F65</f>
        <v>747.3</v>
      </c>
      <c r="G71" s="57">
        <f>E71/C71*100</f>
        <v>30.537079320957012</v>
      </c>
      <c r="H71" s="58">
        <f>E71/D71*100</f>
        <v>24.32517924926191</v>
      </c>
      <c r="I71" s="64">
        <f>E71/F71*100</f>
        <v>123.4845443596949</v>
      </c>
    </row>
    <row r="72" spans="1:9" ht="24.75" customHeight="1">
      <c r="A72" s="17" t="s">
        <v>45</v>
      </c>
      <c r="B72" s="11"/>
      <c r="C72" s="45">
        <f>C42-C71</f>
        <v>0</v>
      </c>
      <c r="D72" s="29">
        <f>D42-D71</f>
        <v>-21.100000000000364</v>
      </c>
      <c r="E72" s="45">
        <f>E42-E71</f>
        <v>93.30000000000007</v>
      </c>
      <c r="F72" s="45">
        <f>F42-F71</f>
        <v>22.699999999999932</v>
      </c>
      <c r="G72" s="22"/>
      <c r="H72" s="30"/>
      <c r="I72" s="31"/>
    </row>
    <row r="73" spans="1:9" ht="16.5" customHeight="1">
      <c r="A73" t="s">
        <v>48</v>
      </c>
      <c r="C73" s="67" t="s">
        <v>49</v>
      </c>
      <c r="D73" s="67"/>
      <c r="E73" s="67"/>
      <c r="F73" s="56"/>
      <c r="G73" s="35"/>
      <c r="H73" s="36"/>
      <c r="I73" s="37"/>
    </row>
    <row r="74" ht="12.75">
      <c r="F74" s="46"/>
    </row>
    <row r="75" spans="1:6" ht="11.25" customHeight="1">
      <c r="A75" s="19"/>
      <c r="B75" s="19"/>
      <c r="C75" s="46"/>
      <c r="D75" s="46"/>
      <c r="E75" s="46"/>
      <c r="F75" s="46"/>
    </row>
    <row r="76" spans="3:6" ht="12.75" hidden="1">
      <c r="C76" s="67"/>
      <c r="D76" s="67"/>
      <c r="E76" s="67"/>
      <c r="F76" s="46"/>
    </row>
    <row r="77" spans="3:6" ht="12.75">
      <c r="C77" s="46"/>
      <c r="D77" s="46"/>
      <c r="E77" s="46"/>
      <c r="F77" s="46"/>
    </row>
    <row r="78" spans="3:6" ht="12.75">
      <c r="C78" s="46"/>
      <c r="D78" s="46"/>
      <c r="E78" s="46"/>
      <c r="F78" s="46"/>
    </row>
    <row r="79" ht="12.75">
      <c r="A79" s="19"/>
    </row>
  </sheetData>
  <mergeCells count="4">
    <mergeCell ref="A1:I1"/>
    <mergeCell ref="G2:H2"/>
    <mergeCell ref="C73:E73"/>
    <mergeCell ref="C76:E7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2012-05-16T09:38:12Z</cp:lastPrinted>
  <dcterms:created xsi:type="dcterms:W3CDTF">2006-03-13T07:15:44Z</dcterms:created>
  <dcterms:modified xsi:type="dcterms:W3CDTF">2012-05-21T05:29:31Z</dcterms:modified>
  <cp:category/>
  <cp:version/>
  <cp:contentType/>
  <cp:contentStatus/>
</cp:coreProperties>
</file>