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 01.1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<sst xmlns="http://schemas.openxmlformats.org/spreadsheetml/2006/main" count="119" uniqueCount="117">
  <si>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</si>
  <si>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</si>
  <si>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</si>
  <si>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</si>
  <si>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</si>
  <si>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</si>
  <si>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</si>
  <si>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</si>
  <si>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</si>
  <si>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</si>
  <si>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</si>
  <si>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</si>
  <si>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</si>
  <si>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</si>
  <si>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</si>
  <si>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</si>
  <si>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</si>
  <si>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</si>
  <si>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</si>
  <si>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</si>
  <si>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</si>
  <si>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</si>
  <si>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</si>
  <si>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</si>
  <si>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</si>
  <si>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</si>
  <si>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</si>
  <si>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</si>
  <si>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</si>
  <si>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</si>
  <si>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</si>
  <si>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</si>
  <si>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</si>
  <si>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</si>
  <si>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</si>
  <si>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</si>
  <si>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</si>
  <si>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</si>
  <si>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</si>
  <si>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</si>
  <si>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</si>
  <si>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</si>
  <si>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</si>
  <si>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</si>
  <si>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</si>
  <si>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</si>
  <si>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</si>
  <si>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</si>
  <si>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</si>
  <si>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</si>
  <si>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</si>
  <si>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</si>
  <si>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</si>
  <si>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</si>
  <si>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</si>
  <si>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</si>
  <si>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</si>
  <si>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</si>
  <si>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</si>
  <si>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993 111 05010 10 0000 120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</si>
  <si>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</si>
  <si>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</si>
  <si>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</si>
  <si>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</si>
  <si>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</si>
  <si>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</si>
  <si>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</si>
  <si>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</si>
  <si>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</si>
  <si>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</si>
  <si>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</si>
  <si>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</si>
  <si>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</si>
  <si>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</si>
  <si>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</si>
  <si>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</si>
  <si>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</si>
  <si>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</si>
  <si>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</si>
  <si>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</si>
  <si>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</si>
  <si>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</si>
  <si>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</si>
  <si>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</si>
  <si>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</si>
  <si>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</si>
  <si>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</si>
  <si>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</si>
  <si>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>0804</t>
  </si>
  <si>
    <t xml:space="preserve">  - Субс.молодым семьям ("Жилище")</t>
  </si>
  <si>
    <t>Доходы от сдачи в аренду имущества</t>
  </si>
  <si>
    <t>993 111 05035 10 0000 120</t>
  </si>
  <si>
    <t>Земельный налог ,мобилизуемый на территориях поселений</t>
  </si>
  <si>
    <t xml:space="preserve">182 109 04050 10 1000 110 </t>
  </si>
  <si>
    <t>0100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</si>
  <si>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</si>
  <si>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</si>
  <si>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</si>
  <si>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</si>
  <si>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</si>
  <si>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</si>
  <si>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993 207 05000 10 0000 180</t>
  </si>
  <si>
    <t>1100</t>
  </si>
  <si>
    <t>993 117 05050 10 0000 180</t>
  </si>
  <si>
    <t>0409</t>
  </si>
  <si>
    <t>Дорожное хозяйство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</si>
  <si>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</si>
  <si>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993 114 06013 10 0000 000</t>
  </si>
  <si>
    <t>Е.И.Чернов</t>
  </si>
  <si>
    <t>Начальник финансового отдела</t>
  </si>
  <si>
    <t>Др.вопросым вобл.нац. экономики</t>
  </si>
  <si>
    <t>АНАЛИЗ ИСПОЛНЕНИЯ БЮДЖЕТА   А.СЮРБЕЕВСКОГО ПОСЕЛЕНИЯ НА 01.11.2012 г.</t>
  </si>
  <si>
    <t>Исполнено на 01.11.12</t>
  </si>
  <si>
    <t>Исполнено на 01.11.11</t>
  </si>
  <si>
    <t>св.2 раз</t>
  </si>
  <si>
    <t>св.2раз</t>
  </si>
  <si>
    <t>св.4раз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</si>
</sst>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</numFmts>
  <fonts count="30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right"/>
    </xf>
    <xf numFmtId="164" fontId="2" fillId="24" borderId="10" xfId="0" applyNumberFormat="1" applyFont="1" applyFill="1" applyBorder="1" applyAlignment="1">
      <alignment horizontal="right"/>
    </xf>
    <xf numFmtId="164" fontId="2" fillId="24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50" zoomScaleNormal="150" zoomScalePageLayoutView="0" workbookViewId="0" topLeftCell="A35">
      <selection activeCell="E42" sqref="E42"/>
    </sheetView>
  </sheetViews>
  <sheetFormatPr defaultColWidth="9.00390625" defaultRowHeight="12.75"/>
  <cols>
    <col min="1" max="1" width="34.125" style="0" customWidth="1"/>
    <col min="2" max="2" width="23.75390625" style="0" customWidth="1"/>
    <col min="3" max="3" width="7.125" style="34" customWidth="1"/>
    <col min="4" max="4" width="7.625" style="48" customWidth="1"/>
    <col min="5" max="5" width="6.875" style="49" customWidth="1"/>
    <col min="6" max="6" width="7.75390625" style="34" customWidth="1"/>
    <col min="7" max="7" width="8.625" style="0" customWidth="1"/>
    <col min="8" max="8" width="6.25390625" style="0" customWidth="1"/>
    <col min="9" max="9" width="7.375" style="0" customWidth="1"/>
  </cols>
  <sheetData>
    <row r="1" spans="1:9" ht="16.5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</row>
    <row r="2" spans="7:8" ht="12.75">
      <c r="G2" s="65" t="s">
        <v>25</v>
      </c>
      <c r="H2" s="65"/>
    </row>
    <row r="3" spans="1:9" ht="47.25" customHeight="1">
      <c r="A3" s="3" t="s">
        <v>0</v>
      </c>
      <c r="B3" s="3" t="s">
        <v>27</v>
      </c>
      <c r="C3" s="35" t="s">
        <v>95</v>
      </c>
      <c r="D3" s="50" t="s">
        <v>96</v>
      </c>
      <c r="E3" s="51" t="s">
        <v>112</v>
      </c>
      <c r="F3" s="35" t="s">
        <v>113</v>
      </c>
      <c r="G3" s="4" t="s">
        <v>57</v>
      </c>
      <c r="H3" s="4" t="s">
        <v>47</v>
      </c>
      <c r="I3" s="4" t="s">
        <v>97</v>
      </c>
    </row>
    <row r="4" spans="1:9" ht="12" customHeight="1">
      <c r="A4" s="5" t="s">
        <v>1</v>
      </c>
      <c r="B4" s="6"/>
      <c r="C4" s="36">
        <f>C5+C18</f>
        <v>536.7</v>
      </c>
      <c r="D4" s="36">
        <f>D5+D18</f>
        <v>536.7</v>
      </c>
      <c r="E4" s="36">
        <f>E5+E18</f>
        <v>348.3</v>
      </c>
      <c r="F4" s="36">
        <f>F5+F18</f>
        <v>319.5</v>
      </c>
      <c r="G4" s="1">
        <f aca="true" t="shared" si="0" ref="G4:G62">E4/C4*100</f>
        <v>64.89659027389602</v>
      </c>
      <c r="H4" s="2">
        <f aca="true" t="shared" si="1" ref="H4:H62">E4/D4*100</f>
        <v>64.89659027389602</v>
      </c>
      <c r="I4" s="20">
        <f aca="true" t="shared" si="2" ref="I4:I62">E4/F4*100</f>
        <v>109.01408450704227</v>
      </c>
    </row>
    <row r="5" spans="1:9" ht="16.5" customHeight="1">
      <c r="A5" s="29" t="s">
        <v>19</v>
      </c>
      <c r="B5" s="6"/>
      <c r="C5" s="36">
        <f>C6+C8+C10+C15</f>
        <v>521.7</v>
      </c>
      <c r="D5" s="36">
        <f>D6+D8+D10+D15</f>
        <v>521.7</v>
      </c>
      <c r="E5" s="36">
        <f>E6+E8+E10+E15+E16+E17</f>
        <v>319</v>
      </c>
      <c r="F5" s="36">
        <f>F6+F8+F10+F15+F16+F17</f>
        <v>303.3</v>
      </c>
      <c r="G5" s="1">
        <f t="shared" si="0"/>
        <v>61.14625263561433</v>
      </c>
      <c r="H5" s="2">
        <f t="shared" si="1"/>
        <v>61.14625263561433</v>
      </c>
      <c r="I5" s="20">
        <f t="shared" si="2"/>
        <v>105.1763930102209</v>
      </c>
    </row>
    <row r="6" spans="1:9" ht="17.25" customHeight="1">
      <c r="A6" s="30" t="s">
        <v>2</v>
      </c>
      <c r="B6" s="7" t="s">
        <v>28</v>
      </c>
      <c r="C6" s="37">
        <f>C7</f>
        <v>157.8</v>
      </c>
      <c r="D6" s="37">
        <f>D7</f>
        <v>157.8</v>
      </c>
      <c r="E6" s="37">
        <f>E7</f>
        <v>125.2</v>
      </c>
      <c r="F6" s="37">
        <f>F7</f>
        <v>105.8</v>
      </c>
      <c r="G6" s="1">
        <f t="shared" si="0"/>
        <v>79.34093789607097</v>
      </c>
      <c r="H6" s="2">
        <f t="shared" si="1"/>
        <v>79.34093789607097</v>
      </c>
      <c r="I6" s="20">
        <f t="shared" si="2"/>
        <v>118.33648393194707</v>
      </c>
    </row>
    <row r="7" spans="1:9" ht="12.75">
      <c r="A7" s="31" t="s">
        <v>3</v>
      </c>
      <c r="B7" s="3" t="s">
        <v>53</v>
      </c>
      <c r="C7" s="38">
        <v>157.8</v>
      </c>
      <c r="D7" s="38">
        <v>157.8</v>
      </c>
      <c r="E7" s="38">
        <v>125.2</v>
      </c>
      <c r="F7" s="38">
        <v>105.8</v>
      </c>
      <c r="G7" s="1">
        <f t="shared" si="0"/>
        <v>79.34093789607097</v>
      </c>
      <c r="H7" s="2">
        <f t="shared" si="1"/>
        <v>79.34093789607097</v>
      </c>
      <c r="I7" s="20">
        <f t="shared" si="2"/>
        <v>118.33648393194707</v>
      </c>
    </row>
    <row r="8" spans="1:9" ht="18.75" customHeight="1">
      <c r="A8" s="30" t="s">
        <v>4</v>
      </c>
      <c r="B8" s="7" t="s">
        <v>29</v>
      </c>
      <c r="C8" s="37">
        <f>C9</f>
        <v>56.4</v>
      </c>
      <c r="D8" s="37">
        <f>D9</f>
        <v>56.4</v>
      </c>
      <c r="E8" s="37">
        <f>E9</f>
        <v>1</v>
      </c>
      <c r="F8" s="37">
        <f>F9</f>
        <v>11.1</v>
      </c>
      <c r="G8" s="1">
        <f t="shared" si="0"/>
        <v>1.773049645390071</v>
      </c>
      <c r="H8" s="2">
        <f t="shared" si="1"/>
        <v>1.773049645390071</v>
      </c>
      <c r="I8" s="20">
        <f t="shared" si="2"/>
        <v>9.00900900900901</v>
      </c>
    </row>
    <row r="9" spans="1:9" ht="13.5" customHeight="1">
      <c r="A9" s="24" t="s">
        <v>5</v>
      </c>
      <c r="B9" s="4" t="s">
        <v>54</v>
      </c>
      <c r="C9" s="38">
        <v>56.4</v>
      </c>
      <c r="D9" s="38">
        <v>56.4</v>
      </c>
      <c r="E9" s="38">
        <v>1</v>
      </c>
      <c r="F9" s="38">
        <v>11.1</v>
      </c>
      <c r="G9" s="1">
        <f t="shared" si="0"/>
        <v>1.773049645390071</v>
      </c>
      <c r="H9" s="2">
        <f t="shared" si="1"/>
        <v>1.773049645390071</v>
      </c>
      <c r="I9" s="20">
        <f t="shared" si="2"/>
        <v>9.00900900900901</v>
      </c>
    </row>
    <row r="10" spans="1:9" ht="21" customHeight="1">
      <c r="A10" s="27" t="s">
        <v>6</v>
      </c>
      <c r="B10" s="8" t="s">
        <v>30</v>
      </c>
      <c r="C10" s="37">
        <f>C11+C12</f>
        <v>305.5</v>
      </c>
      <c r="D10" s="37">
        <f>D11+D12</f>
        <v>305.5</v>
      </c>
      <c r="E10" s="37">
        <f>E11+E12</f>
        <v>188.4</v>
      </c>
      <c r="F10" s="37">
        <f>F11+F12</f>
        <v>169.9</v>
      </c>
      <c r="G10" s="1">
        <f t="shared" si="0"/>
        <v>61.66939443535189</v>
      </c>
      <c r="H10" s="2">
        <f t="shared" si="1"/>
        <v>61.66939443535189</v>
      </c>
      <c r="I10" s="20">
        <f t="shared" si="2"/>
        <v>110.88875809299587</v>
      </c>
    </row>
    <row r="11" spans="1:9" ht="12.75">
      <c r="A11" s="24" t="s">
        <v>7</v>
      </c>
      <c r="B11" s="4" t="s">
        <v>31</v>
      </c>
      <c r="C11" s="38">
        <v>65.5</v>
      </c>
      <c r="D11" s="38">
        <v>65.5</v>
      </c>
      <c r="E11" s="38">
        <v>36.4</v>
      </c>
      <c r="F11" s="38">
        <v>-0.2</v>
      </c>
      <c r="G11" s="1">
        <f t="shared" si="0"/>
        <v>55.57251908396946</v>
      </c>
      <c r="H11" s="2">
        <f t="shared" si="1"/>
        <v>55.57251908396946</v>
      </c>
      <c r="I11" s="20"/>
    </row>
    <row r="12" spans="1:9" ht="14.25" customHeight="1">
      <c r="A12" s="27" t="s">
        <v>22</v>
      </c>
      <c r="B12" s="8" t="s">
        <v>32</v>
      </c>
      <c r="C12" s="39">
        <f>C13+C14</f>
        <v>240</v>
      </c>
      <c r="D12" s="39">
        <f>D13+D14</f>
        <v>240</v>
      </c>
      <c r="E12" s="39">
        <f>E13+E14</f>
        <v>152</v>
      </c>
      <c r="F12" s="39">
        <f>F13+F14</f>
        <v>170.1</v>
      </c>
      <c r="G12" s="1">
        <f t="shared" si="0"/>
        <v>63.33333333333333</v>
      </c>
      <c r="H12" s="2">
        <f t="shared" si="1"/>
        <v>63.33333333333333</v>
      </c>
      <c r="I12" s="20">
        <f t="shared" si="2"/>
        <v>89.35920047031158</v>
      </c>
    </row>
    <row r="13" spans="1:9" ht="12.75">
      <c r="A13" s="24" t="s">
        <v>8</v>
      </c>
      <c r="B13" s="4" t="s">
        <v>33</v>
      </c>
      <c r="C13" s="38">
        <v>238</v>
      </c>
      <c r="D13" s="38">
        <v>238</v>
      </c>
      <c r="E13" s="38">
        <v>149.3</v>
      </c>
      <c r="F13" s="38">
        <v>167.4</v>
      </c>
      <c r="G13" s="1">
        <f t="shared" si="0"/>
        <v>62.7310924369748</v>
      </c>
      <c r="H13" s="2">
        <f t="shared" si="1"/>
        <v>62.7310924369748</v>
      </c>
      <c r="I13" s="20">
        <f t="shared" si="2"/>
        <v>89.18757467144565</v>
      </c>
    </row>
    <row r="14" spans="1:9" ht="12.75">
      <c r="A14" s="24" t="s">
        <v>9</v>
      </c>
      <c r="B14" s="4" t="s">
        <v>34</v>
      </c>
      <c r="C14" s="38">
        <v>2</v>
      </c>
      <c r="D14" s="38">
        <v>2</v>
      </c>
      <c r="E14" s="38">
        <v>2.7</v>
      </c>
      <c r="F14" s="38">
        <v>2.7</v>
      </c>
      <c r="G14" s="1">
        <f t="shared" si="0"/>
        <v>135</v>
      </c>
      <c r="H14" s="2">
        <f t="shared" si="1"/>
        <v>135</v>
      </c>
      <c r="I14" s="20">
        <f t="shared" si="2"/>
        <v>100</v>
      </c>
    </row>
    <row r="15" spans="1:9" ht="15" customHeight="1">
      <c r="A15" s="24" t="s">
        <v>67</v>
      </c>
      <c r="B15" s="8" t="s">
        <v>68</v>
      </c>
      <c r="C15" s="39">
        <v>2</v>
      </c>
      <c r="D15" s="39">
        <v>2</v>
      </c>
      <c r="E15" s="39">
        <v>4.4</v>
      </c>
      <c r="F15" s="39">
        <v>12.4</v>
      </c>
      <c r="G15" s="1" t="s">
        <v>114</v>
      </c>
      <c r="H15" s="2" t="s">
        <v>115</v>
      </c>
      <c r="I15" s="20">
        <f t="shared" si="2"/>
        <v>35.483870967741936</v>
      </c>
    </row>
    <row r="16" spans="1:9" ht="0.75" customHeight="1" hidden="1">
      <c r="A16" s="24" t="s">
        <v>80</v>
      </c>
      <c r="B16" s="8" t="s">
        <v>81</v>
      </c>
      <c r="C16" s="38"/>
      <c r="D16" s="38"/>
      <c r="E16" s="39"/>
      <c r="F16" s="46"/>
      <c r="G16" s="1" t="e">
        <f t="shared" si="0"/>
        <v>#DIV/0!</v>
      </c>
      <c r="H16" s="2" t="e">
        <f t="shared" si="1"/>
        <v>#DIV/0!</v>
      </c>
      <c r="I16" s="20" t="e">
        <f t="shared" si="2"/>
        <v>#DIV/0!</v>
      </c>
    </row>
    <row r="17" spans="1:9" ht="24">
      <c r="A17" s="24" t="s">
        <v>92</v>
      </c>
      <c r="B17" s="8" t="s">
        <v>93</v>
      </c>
      <c r="C17" s="38"/>
      <c r="D17" s="38"/>
      <c r="E17" s="39">
        <v>0</v>
      </c>
      <c r="F17" s="47">
        <v>4.1</v>
      </c>
      <c r="G17" s="1"/>
      <c r="H17" s="2"/>
      <c r="I17" s="20">
        <f t="shared" si="2"/>
        <v>0</v>
      </c>
    </row>
    <row r="18" spans="1:9" ht="12.75">
      <c r="A18" s="28" t="s">
        <v>20</v>
      </c>
      <c r="B18" s="9"/>
      <c r="C18" s="36">
        <f>C19+C23+C25</f>
        <v>15</v>
      </c>
      <c r="D18" s="36">
        <f>D19+D23+D25</f>
        <v>15</v>
      </c>
      <c r="E18" s="36">
        <f>E19+E23+E24+E25+E21</f>
        <v>29.3</v>
      </c>
      <c r="F18" s="36">
        <f>F19+F23+F24+F25</f>
        <v>16.2</v>
      </c>
      <c r="G18" s="1">
        <f t="shared" si="0"/>
        <v>195.33333333333334</v>
      </c>
      <c r="H18" s="2">
        <f t="shared" si="1"/>
        <v>195.33333333333334</v>
      </c>
      <c r="I18" s="20">
        <f t="shared" si="2"/>
        <v>180.8641975308642</v>
      </c>
    </row>
    <row r="19" spans="1:9" ht="40.5" customHeight="1">
      <c r="A19" s="27" t="s">
        <v>10</v>
      </c>
      <c r="B19" s="8" t="s">
        <v>35</v>
      </c>
      <c r="C19" s="37">
        <f>C20</f>
        <v>15</v>
      </c>
      <c r="D19" s="37">
        <f>D20</f>
        <v>15</v>
      </c>
      <c r="E19" s="37">
        <f>E20+E22</f>
        <v>5</v>
      </c>
      <c r="F19" s="37">
        <f>F20+F22</f>
        <v>16.2</v>
      </c>
      <c r="G19" s="1">
        <f t="shared" si="0"/>
        <v>33.33333333333333</v>
      </c>
      <c r="H19" s="2">
        <f t="shared" si="1"/>
        <v>33.33333333333333</v>
      </c>
      <c r="I19" s="20">
        <f t="shared" si="2"/>
        <v>30.864197530864203</v>
      </c>
    </row>
    <row r="20" spans="1:9" ht="43.5" customHeight="1">
      <c r="A20" s="24" t="s">
        <v>56</v>
      </c>
      <c r="B20" s="4" t="s">
        <v>59</v>
      </c>
      <c r="C20" s="38">
        <v>15</v>
      </c>
      <c r="D20" s="38">
        <v>15</v>
      </c>
      <c r="E20" s="38">
        <v>5</v>
      </c>
      <c r="F20" s="38">
        <v>14.4</v>
      </c>
      <c r="G20" s="1">
        <f t="shared" si="0"/>
        <v>33.33333333333333</v>
      </c>
      <c r="H20" s="2">
        <f t="shared" si="1"/>
        <v>33.33333333333333</v>
      </c>
      <c r="I20" s="20">
        <f t="shared" si="2"/>
        <v>34.72222222222222</v>
      </c>
    </row>
    <row r="21" spans="1:9" ht="43.5" customHeight="1">
      <c r="A21" s="24" t="s">
        <v>106</v>
      </c>
      <c r="B21" s="45" t="s">
        <v>107</v>
      </c>
      <c r="C21" s="38"/>
      <c r="D21" s="38"/>
      <c r="E21" s="38">
        <v>24.3</v>
      </c>
      <c r="F21" s="38"/>
      <c r="G21" s="1"/>
      <c r="H21" s="2"/>
      <c r="I21" s="20"/>
    </row>
    <row r="22" spans="1:9" ht="13.5" customHeight="1">
      <c r="A22" s="24" t="s">
        <v>90</v>
      </c>
      <c r="B22" s="4" t="s">
        <v>91</v>
      </c>
      <c r="C22" s="38"/>
      <c r="D22" s="38"/>
      <c r="E22" s="38">
        <v>0</v>
      </c>
      <c r="F22" s="38">
        <v>1.8</v>
      </c>
      <c r="G22" s="1"/>
      <c r="H22" s="2"/>
      <c r="I22" s="20">
        <f t="shared" si="2"/>
        <v>0</v>
      </c>
    </row>
    <row r="23" spans="1:9" ht="22.5" customHeight="1" hidden="1">
      <c r="A23" s="33" t="s">
        <v>83</v>
      </c>
      <c r="B23" s="4" t="s">
        <v>84</v>
      </c>
      <c r="C23" s="38">
        <v>0</v>
      </c>
      <c r="D23" s="38">
        <v>0</v>
      </c>
      <c r="E23" s="38">
        <v>0</v>
      </c>
      <c r="F23" s="38">
        <v>0</v>
      </c>
      <c r="G23" s="1" t="e">
        <f t="shared" si="0"/>
        <v>#DIV/0!</v>
      </c>
      <c r="H23" s="2" t="e">
        <f t="shared" si="1"/>
        <v>#DIV/0!</v>
      </c>
      <c r="I23" s="20" t="e">
        <f t="shared" si="2"/>
        <v>#DIV/0!</v>
      </c>
    </row>
    <row r="24" spans="1:9" ht="21.75" customHeight="1" hidden="1">
      <c r="A24" s="24" t="s">
        <v>66</v>
      </c>
      <c r="B24" s="4" t="s">
        <v>65</v>
      </c>
      <c r="C24" s="38"/>
      <c r="D24" s="38"/>
      <c r="E24" s="38"/>
      <c r="F24" s="38"/>
      <c r="G24" s="1" t="e">
        <f t="shared" si="0"/>
        <v>#DIV/0!</v>
      </c>
      <c r="H24" s="2" t="e">
        <f t="shared" si="1"/>
        <v>#DIV/0!</v>
      </c>
      <c r="I24" s="20" t="e">
        <f t="shared" si="2"/>
        <v>#DIV/0!</v>
      </c>
    </row>
    <row r="25" spans="1:9" ht="0.75" customHeight="1" hidden="1">
      <c r="A25" s="24" t="s">
        <v>87</v>
      </c>
      <c r="B25" s="4" t="s">
        <v>103</v>
      </c>
      <c r="C25" s="38"/>
      <c r="D25" s="38"/>
      <c r="E25" s="38"/>
      <c r="F25" s="38">
        <v>0</v>
      </c>
      <c r="G25" s="1" t="e">
        <f t="shared" si="0"/>
        <v>#DIV/0!</v>
      </c>
      <c r="H25" s="2" t="e">
        <f t="shared" si="1"/>
        <v>#DIV/0!</v>
      </c>
      <c r="I25" s="20" t="e">
        <f t="shared" si="2"/>
        <v>#DIV/0!</v>
      </c>
    </row>
    <row r="26" spans="1:9" ht="6" customHeight="1" hidden="1">
      <c r="A26" s="24"/>
      <c r="B26" s="4"/>
      <c r="C26" s="38"/>
      <c r="D26" s="38"/>
      <c r="E26" s="38"/>
      <c r="F26" s="38"/>
      <c r="G26" s="1" t="e">
        <f t="shared" si="0"/>
        <v>#DIV/0!</v>
      </c>
      <c r="H26" s="2" t="e">
        <f t="shared" si="1"/>
        <v>#DIV/0!</v>
      </c>
      <c r="I26" s="20" t="e">
        <f t="shared" si="2"/>
        <v>#DIV/0!</v>
      </c>
    </row>
    <row r="27" spans="1:9" ht="15" customHeight="1">
      <c r="A27" s="27" t="s">
        <v>11</v>
      </c>
      <c r="B27" s="8" t="s">
        <v>36</v>
      </c>
      <c r="C27" s="37">
        <f>C28+C29+C35+C36+C34+C31+C32+C38+C30+C39</f>
        <v>1536.9</v>
      </c>
      <c r="D27" s="37">
        <f>D28+D29+D35+D36+D34+D31+D32+D38+D30+D39</f>
        <v>2350.5</v>
      </c>
      <c r="E27" s="37">
        <f>E28+E29+E35+E36+E34+E31+E38+E32+E39</f>
        <v>1803.6999999999998</v>
      </c>
      <c r="F27" s="37">
        <f>F28+F29+F35+F36+F34+F31+F38+F32</f>
        <v>1054</v>
      </c>
      <c r="G27" s="1">
        <f t="shared" si="0"/>
        <v>117.3596200143145</v>
      </c>
      <c r="H27" s="2">
        <f t="shared" si="1"/>
        <v>76.73686449691554</v>
      </c>
      <c r="I27" s="20">
        <f t="shared" si="2"/>
        <v>171.1290322580645</v>
      </c>
    </row>
    <row r="28" spans="1:9" ht="21.75" customHeight="1">
      <c r="A28" s="24" t="s">
        <v>46</v>
      </c>
      <c r="B28" s="4" t="s">
        <v>37</v>
      </c>
      <c r="C28" s="38">
        <v>1338.7</v>
      </c>
      <c r="D28" s="38">
        <v>1464</v>
      </c>
      <c r="E28" s="38">
        <v>1215.1</v>
      </c>
      <c r="F28" s="38">
        <v>962.4</v>
      </c>
      <c r="G28" s="1">
        <f t="shared" si="0"/>
        <v>90.76716217225666</v>
      </c>
      <c r="H28" s="2">
        <f t="shared" si="1"/>
        <v>82.99863387978141</v>
      </c>
      <c r="I28" s="20">
        <f t="shared" si="2"/>
        <v>126.25727348295925</v>
      </c>
    </row>
    <row r="29" spans="1:9" ht="33.75" hidden="1">
      <c r="A29" s="24" t="s">
        <v>60</v>
      </c>
      <c r="B29" s="4" t="s">
        <v>43</v>
      </c>
      <c r="C29" s="38"/>
      <c r="D29" s="38"/>
      <c r="E29" s="38">
        <v>0</v>
      </c>
      <c r="F29" s="38"/>
      <c r="G29" s="1" t="e">
        <f t="shared" si="0"/>
        <v>#DIV/0!</v>
      </c>
      <c r="H29" s="2" t="e">
        <f t="shared" si="1"/>
        <v>#DIV/0!</v>
      </c>
      <c r="I29" s="20" t="e">
        <f t="shared" si="2"/>
        <v>#DIV/0!</v>
      </c>
    </row>
    <row r="30" spans="1:9" ht="22.5" hidden="1">
      <c r="A30" s="32" t="s">
        <v>72</v>
      </c>
      <c r="B30" s="4" t="s">
        <v>73</v>
      </c>
      <c r="C30" s="38">
        <v>0</v>
      </c>
      <c r="D30" s="38">
        <v>0</v>
      </c>
      <c r="E30" s="38"/>
      <c r="F30" s="38"/>
      <c r="G30" s="1" t="e">
        <f t="shared" si="0"/>
        <v>#DIV/0!</v>
      </c>
      <c r="H30" s="2" t="e">
        <f t="shared" si="1"/>
        <v>#DIV/0!</v>
      </c>
      <c r="I30" s="20" t="e">
        <f t="shared" si="2"/>
        <v>#DIV/0!</v>
      </c>
    </row>
    <row r="31" spans="1:9" ht="33.75" hidden="1">
      <c r="A31" s="32" t="s">
        <v>78</v>
      </c>
      <c r="B31" s="4" t="s">
        <v>79</v>
      </c>
      <c r="C31" s="38"/>
      <c r="D31" s="38"/>
      <c r="E31" s="38"/>
      <c r="F31" s="38"/>
      <c r="G31" s="1" t="e">
        <f t="shared" si="0"/>
        <v>#DIV/0!</v>
      </c>
      <c r="H31" s="2" t="e">
        <f t="shared" si="1"/>
        <v>#DIV/0!</v>
      </c>
      <c r="I31" s="20" t="e">
        <f t="shared" si="2"/>
        <v>#DIV/0!</v>
      </c>
    </row>
    <row r="32" spans="1:9" ht="33.75">
      <c r="A32" s="24" t="s">
        <v>76</v>
      </c>
      <c r="B32" s="26" t="s">
        <v>77</v>
      </c>
      <c r="C32" s="38"/>
      <c r="D32" s="38">
        <v>389.3</v>
      </c>
      <c r="E32" s="38">
        <v>389.3</v>
      </c>
      <c r="F32" s="38">
        <v>0</v>
      </c>
      <c r="G32" s="1"/>
      <c r="H32" s="2">
        <f t="shared" si="1"/>
        <v>100</v>
      </c>
      <c r="I32" s="20"/>
    </row>
    <row r="33" spans="1:9" ht="12.75" hidden="1">
      <c r="A33" s="24"/>
      <c r="B33" s="26"/>
      <c r="C33" s="38"/>
      <c r="D33" s="38"/>
      <c r="E33" s="38"/>
      <c r="F33" s="38"/>
      <c r="G33" s="1" t="e">
        <f t="shared" si="0"/>
        <v>#DIV/0!</v>
      </c>
      <c r="H33" s="2" t="e">
        <f t="shared" si="1"/>
        <v>#DIV/0!</v>
      </c>
      <c r="I33" s="20" t="e">
        <f t="shared" si="2"/>
        <v>#DIV/0!</v>
      </c>
    </row>
    <row r="34" spans="1:9" ht="34.5" customHeight="1">
      <c r="A34" s="24" t="s">
        <v>64</v>
      </c>
      <c r="B34" s="4" t="s">
        <v>63</v>
      </c>
      <c r="C34" s="38">
        <v>121.2</v>
      </c>
      <c r="D34" s="38">
        <v>337.1</v>
      </c>
      <c r="E34" s="38">
        <v>59.2</v>
      </c>
      <c r="F34" s="38">
        <v>45</v>
      </c>
      <c r="G34" s="1">
        <f t="shared" si="0"/>
        <v>48.84488448844885</v>
      </c>
      <c r="H34" s="2">
        <f t="shared" si="1"/>
        <v>17.56155443488579</v>
      </c>
      <c r="I34" s="20">
        <f t="shared" si="2"/>
        <v>131.55555555555557</v>
      </c>
    </row>
    <row r="35" spans="1:9" ht="22.5">
      <c r="A35" s="24" t="s">
        <v>69</v>
      </c>
      <c r="B35" s="4" t="s">
        <v>55</v>
      </c>
      <c r="C35" s="38">
        <v>57</v>
      </c>
      <c r="D35" s="38">
        <v>57.5</v>
      </c>
      <c r="E35" s="38">
        <v>57.5</v>
      </c>
      <c r="F35" s="38">
        <v>46.6</v>
      </c>
      <c r="G35" s="1">
        <f t="shared" si="0"/>
        <v>100.87719298245614</v>
      </c>
      <c r="H35" s="2">
        <f t="shared" si="1"/>
        <v>100</v>
      </c>
      <c r="I35" s="20">
        <f t="shared" si="2"/>
        <v>123.39055793991416</v>
      </c>
    </row>
    <row r="36" spans="1:9" ht="22.5" hidden="1">
      <c r="A36" s="25" t="s">
        <v>70</v>
      </c>
      <c r="B36" s="4" t="s">
        <v>71</v>
      </c>
      <c r="C36" s="38">
        <v>0</v>
      </c>
      <c r="D36" s="38">
        <v>0</v>
      </c>
      <c r="E36" s="38"/>
      <c r="F36" s="38">
        <v>0</v>
      </c>
      <c r="G36" s="1" t="e">
        <f t="shared" si="0"/>
        <v>#DIV/0!</v>
      </c>
      <c r="H36" s="2" t="e">
        <f t="shared" si="1"/>
        <v>#DIV/0!</v>
      </c>
      <c r="I36" s="20" t="e">
        <f t="shared" si="2"/>
        <v>#DIV/0!</v>
      </c>
    </row>
    <row r="37" spans="1:9" ht="12.75" hidden="1">
      <c r="A37" s="25" t="s">
        <v>26</v>
      </c>
      <c r="B37" s="4"/>
      <c r="C37" s="38"/>
      <c r="D37" s="38"/>
      <c r="E37" s="38"/>
      <c r="F37" s="38"/>
      <c r="G37" s="1" t="e">
        <f t="shared" si="0"/>
        <v>#DIV/0!</v>
      </c>
      <c r="H37" s="2" t="e">
        <f t="shared" si="1"/>
        <v>#DIV/0!</v>
      </c>
      <c r="I37" s="20" t="e">
        <f t="shared" si="2"/>
        <v>#DIV/0!</v>
      </c>
    </row>
    <row r="38" spans="1:9" ht="22.5" hidden="1">
      <c r="A38" s="25" t="s">
        <v>74</v>
      </c>
      <c r="B38" s="4" t="s">
        <v>75</v>
      </c>
      <c r="C38" s="38"/>
      <c r="D38" s="38"/>
      <c r="E38" s="38"/>
      <c r="F38" s="38"/>
      <c r="G38" s="1" t="e">
        <f t="shared" si="0"/>
        <v>#DIV/0!</v>
      </c>
      <c r="H38" s="2" t="e">
        <f t="shared" si="1"/>
        <v>#DIV/0!</v>
      </c>
      <c r="I38" s="20" t="e">
        <f t="shared" si="2"/>
        <v>#DIV/0!</v>
      </c>
    </row>
    <row r="39" spans="1:9" ht="19.5" customHeight="1">
      <c r="A39" s="44" t="s">
        <v>98</v>
      </c>
      <c r="B39" s="8" t="s">
        <v>99</v>
      </c>
      <c r="C39" s="39">
        <f>C40</f>
        <v>20</v>
      </c>
      <c r="D39" s="39">
        <f>D40</f>
        <v>102.6</v>
      </c>
      <c r="E39" s="39">
        <v>82.6</v>
      </c>
      <c r="F39" s="39"/>
      <c r="G39" s="1" t="s">
        <v>116</v>
      </c>
      <c r="H39" s="2">
        <f t="shared" si="1"/>
        <v>80.50682261208577</v>
      </c>
      <c r="I39" s="20"/>
    </row>
    <row r="40" spans="1:9" ht="18.75" customHeight="1">
      <c r="A40" s="25" t="s">
        <v>100</v>
      </c>
      <c r="B40" s="4" t="s">
        <v>101</v>
      </c>
      <c r="C40" s="38">
        <v>20</v>
      </c>
      <c r="D40" s="38">
        <v>102.6</v>
      </c>
      <c r="E40" s="38">
        <v>82.6</v>
      </c>
      <c r="F40" s="38"/>
      <c r="G40" s="1" t="s">
        <v>116</v>
      </c>
      <c r="H40" s="2">
        <f t="shared" si="1"/>
        <v>80.50682261208577</v>
      </c>
      <c r="I40" s="20"/>
    </row>
    <row r="41" spans="1:9" ht="36" hidden="1">
      <c r="A41" s="13" t="s">
        <v>12</v>
      </c>
      <c r="B41" s="8" t="s">
        <v>38</v>
      </c>
      <c r="C41" s="37"/>
      <c r="D41" s="37"/>
      <c r="E41" s="37"/>
      <c r="F41" s="37"/>
      <c r="G41" s="1" t="e">
        <f t="shared" si="0"/>
        <v>#DIV/0!</v>
      </c>
      <c r="H41" s="2" t="e">
        <f t="shared" si="1"/>
        <v>#DIV/0!</v>
      </c>
      <c r="I41" s="20" t="e">
        <f t="shared" si="2"/>
        <v>#DIV/0!</v>
      </c>
    </row>
    <row r="42" spans="1:9" s="62" customFormat="1" ht="17.25" customHeight="1">
      <c r="A42" s="56" t="s">
        <v>13</v>
      </c>
      <c r="B42" s="57"/>
      <c r="C42" s="58">
        <f>C4+C27+C41</f>
        <v>2073.6000000000004</v>
      </c>
      <c r="D42" s="58">
        <f>D4+D27+D41</f>
        <v>2887.2</v>
      </c>
      <c r="E42" s="58">
        <f>E4+E27+E41</f>
        <v>2152</v>
      </c>
      <c r="F42" s="58">
        <f>F4+F27+F41</f>
        <v>1373.5</v>
      </c>
      <c r="G42" s="59">
        <f t="shared" si="0"/>
        <v>103.78086419753086</v>
      </c>
      <c r="H42" s="60">
        <f t="shared" si="1"/>
        <v>74.5358825159324</v>
      </c>
      <c r="I42" s="61">
        <f t="shared" si="2"/>
        <v>156.68001456133965</v>
      </c>
    </row>
    <row r="43" spans="1:9" ht="15" customHeight="1">
      <c r="A43" s="12" t="s">
        <v>14</v>
      </c>
      <c r="B43" s="9"/>
      <c r="C43" s="40"/>
      <c r="D43" s="52"/>
      <c r="E43" s="37"/>
      <c r="F43" s="40"/>
      <c r="G43" s="1"/>
      <c r="H43" s="2"/>
      <c r="I43" s="20"/>
    </row>
    <row r="44" spans="1:9" ht="14.25" customHeight="1">
      <c r="A44" s="27" t="s">
        <v>15</v>
      </c>
      <c r="B44" s="10" t="s">
        <v>94</v>
      </c>
      <c r="C44" s="37">
        <v>779.9</v>
      </c>
      <c r="D44" s="37">
        <v>746.8</v>
      </c>
      <c r="E44" s="37">
        <v>562</v>
      </c>
      <c r="F44" s="37">
        <v>495.6</v>
      </c>
      <c r="G44" s="1">
        <f t="shared" si="0"/>
        <v>72.06052057956148</v>
      </c>
      <c r="H44" s="2">
        <f t="shared" si="1"/>
        <v>75.25441885377612</v>
      </c>
      <c r="I44" s="20">
        <f t="shared" si="2"/>
        <v>113.39790153349473</v>
      </c>
    </row>
    <row r="45" spans="1:9" ht="12.75">
      <c r="A45" s="24" t="s">
        <v>16</v>
      </c>
      <c r="B45" s="4">
        <v>211.213</v>
      </c>
      <c r="C45" s="38">
        <v>581.9</v>
      </c>
      <c r="D45" s="38">
        <v>581.8</v>
      </c>
      <c r="E45" s="38">
        <v>442</v>
      </c>
      <c r="F45" s="38">
        <v>397.4</v>
      </c>
      <c r="G45" s="1">
        <f t="shared" si="0"/>
        <v>75.95806839663173</v>
      </c>
      <c r="H45" s="2">
        <f t="shared" si="1"/>
        <v>75.97112409762806</v>
      </c>
      <c r="I45" s="20">
        <f t="shared" si="2"/>
        <v>111.22294916960243</v>
      </c>
    </row>
    <row r="46" spans="1:9" ht="12.75">
      <c r="A46" s="24" t="s">
        <v>23</v>
      </c>
      <c r="B46" s="4">
        <v>223</v>
      </c>
      <c r="C46" s="38">
        <v>30.3</v>
      </c>
      <c r="D46" s="38">
        <v>44.1</v>
      </c>
      <c r="E46" s="38">
        <v>28.5</v>
      </c>
      <c r="F46" s="38">
        <v>20.8</v>
      </c>
      <c r="G46" s="1">
        <f t="shared" si="0"/>
        <v>94.05940594059405</v>
      </c>
      <c r="H46" s="2">
        <f t="shared" si="1"/>
        <v>64.62585034013605</v>
      </c>
      <c r="I46" s="20">
        <f t="shared" si="2"/>
        <v>137.01923076923077</v>
      </c>
    </row>
    <row r="47" spans="1:9" ht="12.75">
      <c r="A47" s="24" t="s">
        <v>17</v>
      </c>
      <c r="B47" s="4"/>
      <c r="C47" s="38">
        <f>C44-C45-C46</f>
        <v>167.7</v>
      </c>
      <c r="D47" s="38">
        <f>D44-D45-D46</f>
        <v>120.9</v>
      </c>
      <c r="E47" s="38">
        <f>E44-E45-E46</f>
        <v>91.5</v>
      </c>
      <c r="F47" s="38">
        <f>F44-F45-F46</f>
        <v>77.40000000000005</v>
      </c>
      <c r="G47" s="1">
        <f t="shared" si="0"/>
        <v>54.56171735241503</v>
      </c>
      <c r="H47" s="2">
        <f t="shared" si="1"/>
        <v>75.68238213399503</v>
      </c>
      <c r="I47" s="20">
        <f t="shared" si="2"/>
        <v>118.21705426356581</v>
      </c>
    </row>
    <row r="48" spans="1:9" ht="12.75">
      <c r="A48" s="28" t="s">
        <v>24</v>
      </c>
      <c r="B48" s="11" t="s">
        <v>48</v>
      </c>
      <c r="C48" s="36">
        <v>57</v>
      </c>
      <c r="D48" s="36">
        <v>57.5</v>
      </c>
      <c r="E48" s="36">
        <v>37.7</v>
      </c>
      <c r="F48" s="36">
        <v>35.1</v>
      </c>
      <c r="G48" s="1">
        <f t="shared" si="0"/>
        <v>66.14035087719299</v>
      </c>
      <c r="H48" s="2">
        <f t="shared" si="1"/>
        <v>65.56521739130436</v>
      </c>
      <c r="I48" s="20">
        <f t="shared" si="2"/>
        <v>107.40740740740742</v>
      </c>
    </row>
    <row r="49" spans="1:9" ht="22.5" customHeight="1">
      <c r="A49" s="27" t="s">
        <v>39</v>
      </c>
      <c r="B49" s="10" t="s">
        <v>40</v>
      </c>
      <c r="C49" s="37">
        <v>7.8</v>
      </c>
      <c r="D49" s="37">
        <v>7.8</v>
      </c>
      <c r="E49" s="37"/>
      <c r="F49" s="37">
        <v>7.6</v>
      </c>
      <c r="G49" s="1">
        <f t="shared" si="0"/>
        <v>0</v>
      </c>
      <c r="H49" s="2">
        <f t="shared" si="1"/>
        <v>0</v>
      </c>
      <c r="I49" s="20">
        <f t="shared" si="2"/>
        <v>0</v>
      </c>
    </row>
    <row r="50" spans="1:9" ht="21.75" customHeight="1" hidden="1">
      <c r="A50" s="27" t="s">
        <v>49</v>
      </c>
      <c r="B50" s="10" t="s">
        <v>41</v>
      </c>
      <c r="C50" s="37"/>
      <c r="D50" s="37"/>
      <c r="E50" s="37"/>
      <c r="F50" s="37"/>
      <c r="G50" s="1" t="e">
        <f t="shared" si="0"/>
        <v>#DIV/0!</v>
      </c>
      <c r="H50" s="2" t="e">
        <f t="shared" si="1"/>
        <v>#DIV/0!</v>
      </c>
      <c r="I50" s="20" t="e">
        <f t="shared" si="2"/>
        <v>#DIV/0!</v>
      </c>
    </row>
    <row r="51" spans="1:9" ht="21.75" customHeight="1">
      <c r="A51" s="27" t="s">
        <v>110</v>
      </c>
      <c r="B51" s="10" t="s">
        <v>61</v>
      </c>
      <c r="C51" s="37"/>
      <c r="D51" s="37"/>
      <c r="E51" s="37"/>
      <c r="F51" s="37">
        <v>18.5</v>
      </c>
      <c r="G51" s="1"/>
      <c r="H51" s="2"/>
      <c r="I51" s="20">
        <f t="shared" si="2"/>
        <v>0</v>
      </c>
    </row>
    <row r="52" spans="1:9" ht="16.5" customHeight="1">
      <c r="A52" s="27" t="s">
        <v>105</v>
      </c>
      <c r="B52" s="10" t="s">
        <v>104</v>
      </c>
      <c r="C52" s="37">
        <v>242.4</v>
      </c>
      <c r="D52" s="37">
        <v>455.1</v>
      </c>
      <c r="E52" s="37">
        <v>163.3</v>
      </c>
      <c r="F52" s="37"/>
      <c r="G52" s="1">
        <f t="shared" si="0"/>
        <v>67.36798679867987</v>
      </c>
      <c r="H52" s="2">
        <f t="shared" si="1"/>
        <v>35.882223687101735</v>
      </c>
      <c r="I52" s="20"/>
    </row>
    <row r="53" spans="1:9" ht="0.75" customHeight="1" hidden="1">
      <c r="A53" s="27" t="s">
        <v>62</v>
      </c>
      <c r="B53" s="10" t="s">
        <v>61</v>
      </c>
      <c r="C53" s="37"/>
      <c r="D53" s="37"/>
      <c r="E53" s="37">
        <v>0</v>
      </c>
      <c r="F53" s="37"/>
      <c r="G53" s="1" t="e">
        <f t="shared" si="0"/>
        <v>#DIV/0!</v>
      </c>
      <c r="H53" s="2" t="e">
        <f t="shared" si="1"/>
        <v>#DIV/0!</v>
      </c>
      <c r="I53" s="20" t="e">
        <f t="shared" si="2"/>
        <v>#DIV/0!</v>
      </c>
    </row>
    <row r="54" spans="1:9" ht="18" customHeight="1">
      <c r="A54" s="27" t="s">
        <v>86</v>
      </c>
      <c r="B54" s="10" t="s">
        <v>85</v>
      </c>
      <c r="C54" s="37">
        <v>160.9</v>
      </c>
      <c r="D54" s="37">
        <v>195.6</v>
      </c>
      <c r="E54" s="37">
        <v>145</v>
      </c>
      <c r="F54" s="37">
        <v>277.9</v>
      </c>
      <c r="G54" s="1">
        <f t="shared" si="0"/>
        <v>90.11808576755749</v>
      </c>
      <c r="H54" s="2">
        <f t="shared" si="1"/>
        <v>74.13087934560328</v>
      </c>
      <c r="I54" s="20">
        <f t="shared" si="2"/>
        <v>52.17704210147536</v>
      </c>
    </row>
    <row r="55" spans="1:9" ht="12.75" hidden="1">
      <c r="A55" s="28" t="s">
        <v>44</v>
      </c>
      <c r="B55" s="11" t="s">
        <v>50</v>
      </c>
      <c r="C55" s="36">
        <v>0</v>
      </c>
      <c r="D55" s="36">
        <v>0</v>
      </c>
      <c r="E55" s="39">
        <v>0</v>
      </c>
      <c r="F55" s="38"/>
      <c r="G55" s="1" t="e">
        <f t="shared" si="0"/>
        <v>#DIV/0!</v>
      </c>
      <c r="H55" s="2" t="e">
        <f t="shared" si="1"/>
        <v>#DIV/0!</v>
      </c>
      <c r="I55" s="20" t="e">
        <f t="shared" si="2"/>
        <v>#DIV/0!</v>
      </c>
    </row>
    <row r="56" spans="1:9" ht="23.25" customHeight="1">
      <c r="A56" s="27" t="s">
        <v>21</v>
      </c>
      <c r="B56" s="10" t="s">
        <v>42</v>
      </c>
      <c r="C56" s="37">
        <v>813.6</v>
      </c>
      <c r="D56" s="37">
        <v>940.5</v>
      </c>
      <c r="E56" s="37">
        <v>675</v>
      </c>
      <c r="F56" s="37">
        <v>583.1</v>
      </c>
      <c r="G56" s="1">
        <f t="shared" si="0"/>
        <v>82.96460176991151</v>
      </c>
      <c r="H56" s="2">
        <f t="shared" si="1"/>
        <v>71.77033492822966</v>
      </c>
      <c r="I56" s="20">
        <f t="shared" si="2"/>
        <v>115.76058995026581</v>
      </c>
    </row>
    <row r="57" spans="1:9" ht="16.5" customHeight="1">
      <c r="A57" s="28" t="s">
        <v>51</v>
      </c>
      <c r="B57" s="19" t="s">
        <v>88</v>
      </c>
      <c r="C57" s="39">
        <v>9</v>
      </c>
      <c r="D57" s="39">
        <v>9</v>
      </c>
      <c r="E57" s="39">
        <v>5</v>
      </c>
      <c r="F57" s="39">
        <v>5.5</v>
      </c>
      <c r="G57" s="1">
        <f t="shared" si="0"/>
        <v>55.55555555555556</v>
      </c>
      <c r="H57" s="2">
        <f t="shared" si="1"/>
        <v>55.55555555555556</v>
      </c>
      <c r="I57" s="20">
        <f t="shared" si="2"/>
        <v>90.9090909090909</v>
      </c>
    </row>
    <row r="58" spans="1:9" ht="15.75" customHeight="1">
      <c r="A58" s="28" t="s">
        <v>52</v>
      </c>
      <c r="B58" s="11" t="s">
        <v>102</v>
      </c>
      <c r="C58" s="36">
        <v>3</v>
      </c>
      <c r="D58" s="36">
        <v>3</v>
      </c>
      <c r="E58" s="39"/>
      <c r="F58" s="39">
        <v>0</v>
      </c>
      <c r="G58" s="1">
        <f t="shared" si="0"/>
        <v>0</v>
      </c>
      <c r="H58" s="2">
        <f t="shared" si="1"/>
        <v>0</v>
      </c>
      <c r="I58" s="20"/>
    </row>
    <row r="59" spans="1:9" ht="12.75">
      <c r="A59" s="28" t="s">
        <v>58</v>
      </c>
      <c r="B59" s="8">
        <v>1003</v>
      </c>
      <c r="C59" s="36">
        <f>C61+C60</f>
        <v>0</v>
      </c>
      <c r="D59" s="36">
        <v>471.9</v>
      </c>
      <c r="E59" s="36">
        <v>471.9</v>
      </c>
      <c r="F59" s="36">
        <v>0</v>
      </c>
      <c r="G59" s="1"/>
      <c r="H59" s="2">
        <f t="shared" si="1"/>
        <v>100</v>
      </c>
      <c r="I59" s="20"/>
    </row>
    <row r="60" spans="1:9" ht="12.75" hidden="1">
      <c r="A60" s="25" t="s">
        <v>89</v>
      </c>
      <c r="B60" s="23"/>
      <c r="C60" s="41">
        <v>0</v>
      </c>
      <c r="D60" s="41">
        <v>0</v>
      </c>
      <c r="E60" s="41"/>
      <c r="F60" s="41">
        <v>0</v>
      </c>
      <c r="G60" s="1" t="e">
        <f t="shared" si="0"/>
        <v>#DIV/0!</v>
      </c>
      <c r="H60" s="2" t="e">
        <f t="shared" si="1"/>
        <v>#DIV/0!</v>
      </c>
      <c r="I60" s="20" t="e">
        <f t="shared" si="2"/>
        <v>#DIV/0!</v>
      </c>
    </row>
    <row r="61" spans="1:9" ht="12.75" hidden="1">
      <c r="A61" s="24" t="s">
        <v>82</v>
      </c>
      <c r="B61" s="21"/>
      <c r="C61" s="41"/>
      <c r="D61" s="41"/>
      <c r="E61" s="41"/>
      <c r="F61" s="41">
        <v>0</v>
      </c>
      <c r="G61" s="1" t="e">
        <f t="shared" si="0"/>
        <v>#DIV/0!</v>
      </c>
      <c r="H61" s="2" t="e">
        <f t="shared" si="1"/>
        <v>#DIV/0!</v>
      </c>
      <c r="I61" s="20" t="e">
        <f t="shared" si="2"/>
        <v>#DIV/0!</v>
      </c>
    </row>
    <row r="62" spans="1:9" s="62" customFormat="1" ht="15.75" customHeight="1">
      <c r="A62" s="63" t="s">
        <v>18</v>
      </c>
      <c r="B62" s="57"/>
      <c r="C62" s="59">
        <f>C44+C48+C49+C54+C55+C56+C57+C58+C59+C52+C53</f>
        <v>2073.6</v>
      </c>
      <c r="D62" s="59">
        <f>D44+D48+D49+D54+D55+D56+D57+D58+D59+D52+D53</f>
        <v>2887.2</v>
      </c>
      <c r="E62" s="59">
        <f>E44+E48+E49+E54+E55+E56+E57+E58+E59+E52+E53</f>
        <v>2059.9</v>
      </c>
      <c r="F62" s="59">
        <f>F44+F48+F49+F54+F55+F56+F57+F58+F59+F53+F51</f>
        <v>1423.3000000000002</v>
      </c>
      <c r="G62" s="59">
        <f t="shared" si="0"/>
        <v>99.33931327160495</v>
      </c>
      <c r="H62" s="60">
        <f t="shared" si="1"/>
        <v>71.34594070379607</v>
      </c>
      <c r="I62" s="61">
        <f t="shared" si="2"/>
        <v>144.72704278788729</v>
      </c>
    </row>
    <row r="63" spans="1:9" ht="24.75" customHeight="1">
      <c r="A63" s="28" t="s">
        <v>45</v>
      </c>
      <c r="B63" s="12"/>
      <c r="C63" s="36">
        <f>C42-C62</f>
        <v>0</v>
      </c>
      <c r="D63" s="36">
        <f>D42-D62</f>
        <v>0</v>
      </c>
      <c r="E63" s="36">
        <f>E42-E62</f>
        <v>92.09999999999991</v>
      </c>
      <c r="F63" s="36">
        <f>F42-F62</f>
        <v>-49.80000000000018</v>
      </c>
      <c r="G63" s="1"/>
      <c r="H63" s="2"/>
      <c r="I63" s="20"/>
    </row>
    <row r="64" spans="1:8" ht="15.75" customHeight="1">
      <c r="A64" s="14"/>
      <c r="B64" s="15"/>
      <c r="C64" s="42"/>
      <c r="D64" s="53"/>
      <c r="E64" s="42"/>
      <c r="F64" s="42"/>
      <c r="G64" s="16"/>
      <c r="H64" s="17"/>
    </row>
    <row r="65" spans="1:6" ht="12.75">
      <c r="A65" t="s">
        <v>109</v>
      </c>
      <c r="C65" s="66" t="s">
        <v>108</v>
      </c>
      <c r="D65" s="66"/>
      <c r="E65" s="66"/>
      <c r="F65" s="43"/>
    </row>
    <row r="66" spans="3:6" ht="12.75">
      <c r="C66" s="66"/>
      <c r="D66" s="66"/>
      <c r="E66" s="66"/>
      <c r="F66" s="43"/>
    </row>
    <row r="67" spans="1:6" ht="12.75">
      <c r="A67" s="22"/>
      <c r="C67" s="43"/>
      <c r="D67" s="54"/>
      <c r="E67" s="55"/>
      <c r="F67" s="43"/>
    </row>
    <row r="68" spans="3:6" ht="12.75">
      <c r="C68" s="43"/>
      <c r="D68" s="54"/>
      <c r="E68" s="55"/>
      <c r="F68" s="43"/>
    </row>
    <row r="69" ht="12.75">
      <c r="A69" s="18"/>
    </row>
  </sheetData>
  <sheetProtection/>
  <mergeCells count="4">
    <mergeCell ref="A1:I1"/>
    <mergeCell ref="G2:H2"/>
    <mergeCell ref="C65:E65"/>
    <mergeCell ref="C66:E66"/>
  </mergeCells>
  <printOptions/>
  <pageMargins left="0.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2012-11-22T10:32:47Z</cp:lastPrinted>
  <dcterms:created xsi:type="dcterms:W3CDTF">2006-03-13T07:15:44Z</dcterms:created>
  <dcterms:modified xsi:type="dcterms:W3CDTF">2012-11-22T10:32:50Z</dcterms:modified>
  <cp:category/>
  <cp:version/>
  <cp:contentType/>
  <cp:contentStatus/>
</cp:coreProperties>
</file>