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на 01.06" sheetId="1" r:id="rId1"/>
  </sheets>
  <definedNames/>
  <calcPr fullCalcOnLoad="1"/>
</workbook>
</file>

<file path=xl/sharedStrings.xml><?xml version="1.0" encoding="utf-8"?>
<sst xmlns="http://schemas.openxmlformats.org/spreadsheetml/2006/main" count="112" uniqueCount="112">
  <si>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</si>
  <si>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</si>
  <si>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</si>
  <si>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</si>
  <si>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</si>
  <si>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</si>
  <si>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</si>
  <si>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</si>
  <si>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</si>
  <si>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</si>
  <si>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</si>
  <si>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</si>
  <si>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</si>
  <si>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</si>
  <si>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</si>
  <si>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</si>
  <si>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</si>
  <si>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</si>
  <si>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</si>
  <si>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</si>
  <si>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</si>
  <si>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</si>
  <si>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</si>
  <si>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</si>
  <si>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</si>
  <si>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</si>
  <si>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Взаимные расчеты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</si>
  <si>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</si>
  <si>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</si>
  <si>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</si>
  <si>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</si>
  <si>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</si>
  <si>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</si>
  <si>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</si>
  <si>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</si>
  <si>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</si>
  <si>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</si>
  <si>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</si>
  <si>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</si>
  <si>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Национальная безопасность и правоохранит. деятельность</t>
  </si>
  <si>
    <t>0310</t>
  </si>
  <si>
    <t>0502</t>
  </si>
  <si>
    <t>0801</t>
  </si>
  <si>
    <t>993 202 01003 10 0000 151</t>
  </si>
  <si>
    <t>Охрана окружающей среды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</si>
  <si>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</si>
  <si>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</si>
  <si>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</si>
  <si>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</si>
  <si>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</si>
  <si>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</si>
  <si>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Коммунальное хозяйство</t>
  </si>
  <si>
    <t>0603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</si>
  <si>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</si>
  <si>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</si>
  <si>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</si>
  <si>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</si>
  <si>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</si>
  <si>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</si>
  <si>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% исп.к утв. плану</t>
  </si>
  <si>
    <t>Социальное обеспечение населения</t>
  </si>
  <si>
    <t>993 111 05010 10 0000 120</t>
  </si>
  <si>
    <t>Дотации бюджетам поселений на поддержку мер по обеспечению сбалансированности бюджетов</t>
  </si>
  <si>
    <t>0412</t>
  </si>
  <si>
    <t>Др.вопросы в обл. нац. экономики</t>
  </si>
  <si>
    <t>993 202 02999 10 0000 151</t>
  </si>
  <si>
    <t>Прочие субсидии бюджетам поселений (на содержание автомобильных дорог общего пользования)</t>
  </si>
  <si>
    <t>993 11623050 10 0000 140</t>
  </si>
  <si>
    <t>Доходы от возмещения ущерба при возникновении страховых случаев</t>
  </si>
  <si>
    <t>Госпошлина</t>
  </si>
  <si>
    <t>000 108 04020 01 1000 000</t>
  </si>
  <si>
    <t>Субвенции пос.на осущ.полномочий по первичному воинскому учету</t>
  </si>
  <si>
    <t xml:space="preserve">  Субенции бюджетам поселений на выполнение передаваемых полномочий</t>
  </si>
  <si>
    <t>993 202 03024 10 0000 151</t>
  </si>
  <si>
    <t>Субсидии бюджетам  поселений на  обеспечение жильем молодых семей</t>
  </si>
  <si>
    <t>993 202 02008 10 0000 151</t>
  </si>
  <si>
    <t>Прочие межбюджетные трансферты, передаваемые бюджетам поселений</t>
  </si>
  <si>
    <t>993 202 04999 10 0000 151</t>
  </si>
  <si>
    <t>Субсидии бюджетам поселений на обеспечение жильем граждан РФ, проживающих в сельской местности</t>
  </si>
  <si>
    <t>993 202 02085 10 0000 151</t>
  </si>
  <si>
    <t>Субсидии бюджетам  поселений на  обеспечение жильем молодых семей и молодых специалистов</t>
  </si>
  <si>
    <t>993 202 02036 10 0000 151</t>
  </si>
  <si>
    <t>Задолженность по отмененным налогам и сборам</t>
  </si>
  <si>
    <t>182 109 04050 10 0000 110</t>
  </si>
  <si>
    <t xml:space="preserve">  - Обеспечение жильем детей-сирот</t>
  </si>
  <si>
    <t>Доходы от продажи земельных участков, наход. в собственности поселений</t>
  </si>
  <si>
    <t>993 114 06014 10 0000 420</t>
  </si>
  <si>
    <t>0500</t>
  </si>
  <si>
    <t>Жилищно-коммунальное хозяйство</t>
  </si>
  <si>
    <t>Прочие неналоговые доходы</t>
  </si>
  <si>
    <t>0804</t>
  </si>
  <si>
    <t xml:space="preserve">  - Субс.молодым семьям ("Жилище")</t>
  </si>
  <si>
    <t>Доходы от сдачи в аренду имущества</t>
  </si>
  <si>
    <t>993 111 05035 10 0000 120</t>
  </si>
  <si>
    <t>Земельный налог ,мобилизуемый на территориях поселений</t>
  </si>
  <si>
    <t xml:space="preserve">182 109 04050 10 1000 110 </t>
  </si>
  <si>
    <t>0100</t>
  </si>
  <si>
    <t xml:space="preserve">Утверж. план на 2012 г </t>
  </si>
  <si>
    <t>Уточ.     план на 2012 г</t>
  </si>
  <si>
    <t xml:space="preserve">% исп. 2012 к 2011 г. </t>
  </si>
  <si>
    <t>ПРОЧИЕ БЕЗВОЗМЕЗДНЫЕ ПОСТУПЛЕНИЯ</t>
  </si>
  <si>
    <t>000 207 00000 00 0000 180</t>
  </si>
  <si>
    <t>Прочие безвозмездные поступления в бюджеты поселений</t>
  </si>
  <si>
    <t>993 207 05000 10 0000 180</t>
  </si>
  <si>
    <t>1100</t>
  </si>
  <si>
    <t>993 117 05050 10 0000 180</t>
  </si>
  <si>
    <t>0409</t>
  </si>
  <si>
    <t>Дорожное хозяйство</t>
  </si>
  <si>
    <t>АНАЛИЗ ИСПОЛНЕНИЯ БЮДЖЕТА   А.СЮРБЕЕВСКОГО ПОСЕЛЕНИЯ НА 01.06.2012 г.</t>
  </si>
  <si>
    <t>Исполнено на 01.06.12</t>
  </si>
  <si>
    <t>Исполнено на 01.06.11</t>
  </si>
  <si>
    <t>св.5раз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</si>
</sst>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3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2"/>
    </font>
    <font>
      <sz val="7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49" fontId="8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164" fontId="2" fillId="2" borderId="1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1">
      <selection activeCell="J6" sqref="J6"/>
    </sheetView>
  </sheetViews>
  <sheetFormatPr defaultColWidth="9.00390625" defaultRowHeight="12.75"/>
  <cols>
    <col min="1" max="1" width="34.125" style="0" customWidth="1"/>
    <col min="2" max="2" width="23.75390625" style="0" customWidth="1"/>
    <col min="3" max="3" width="7.125" style="34" customWidth="1"/>
    <col min="4" max="4" width="7.375" style="44" customWidth="1"/>
    <col min="5" max="5" width="7.875" style="34" customWidth="1"/>
    <col min="6" max="6" width="7.75390625" style="34" customWidth="1"/>
    <col min="7" max="7" width="6.75390625" style="0" customWidth="1"/>
    <col min="8" max="8" width="6.25390625" style="0" customWidth="1"/>
    <col min="9" max="9" width="7.375" style="0" customWidth="1"/>
  </cols>
  <sheetData>
    <row r="1" spans="1:9" ht="16.5" customHeight="1">
      <c r="A1" s="59" t="s">
        <v>108</v>
      </c>
      <c r="B1" s="59"/>
      <c r="C1" s="59"/>
      <c r="D1" s="59"/>
      <c r="E1" s="59"/>
      <c r="F1" s="59"/>
      <c r="G1" s="59"/>
      <c r="H1" s="59"/>
      <c r="I1" s="59"/>
    </row>
    <row r="2" spans="7:8" ht="12.75">
      <c r="G2" s="60" t="s">
        <v>25</v>
      </c>
      <c r="H2" s="60"/>
    </row>
    <row r="3" spans="1:9" ht="47.25" customHeight="1">
      <c r="A3" s="3" t="s">
        <v>0</v>
      </c>
      <c r="B3" s="3" t="s">
        <v>27</v>
      </c>
      <c r="C3" s="35" t="s">
        <v>97</v>
      </c>
      <c r="D3" s="45" t="s">
        <v>98</v>
      </c>
      <c r="E3" s="35" t="s">
        <v>109</v>
      </c>
      <c r="F3" s="35" t="s">
        <v>110</v>
      </c>
      <c r="G3" s="4" t="s">
        <v>59</v>
      </c>
      <c r="H3" s="4" t="s">
        <v>47</v>
      </c>
      <c r="I3" s="4" t="s">
        <v>99</v>
      </c>
    </row>
    <row r="4" spans="1:9" ht="12" customHeight="1">
      <c r="A4" s="5" t="s">
        <v>1</v>
      </c>
      <c r="B4" s="6"/>
      <c r="C4" s="36">
        <f>C5+C18</f>
        <v>536.7</v>
      </c>
      <c r="D4" s="36">
        <f>D5+D18</f>
        <v>536.7</v>
      </c>
      <c r="E4" s="36">
        <f>E5+E18</f>
        <v>152.5</v>
      </c>
      <c r="F4" s="36">
        <f>F5+F18</f>
        <v>154.79999999999998</v>
      </c>
      <c r="G4" s="1">
        <f aca="true" t="shared" si="0" ref="G4:G60">E4/C4*100</f>
        <v>28.414384199739146</v>
      </c>
      <c r="H4" s="2">
        <f aca="true" t="shared" si="1" ref="H4:H60">E4/D4*100</f>
        <v>28.414384199739146</v>
      </c>
      <c r="I4" s="20">
        <f aca="true" t="shared" si="2" ref="I4:I60">E4/F4*100</f>
        <v>98.51421188630492</v>
      </c>
    </row>
    <row r="5" spans="1:9" ht="16.5" customHeight="1">
      <c r="A5" s="29" t="s">
        <v>19</v>
      </c>
      <c r="B5" s="6"/>
      <c r="C5" s="36">
        <f>C6+C8+C10+C15</f>
        <v>521.7</v>
      </c>
      <c r="D5" s="36">
        <f>D6+D8+D10+D15</f>
        <v>521.7</v>
      </c>
      <c r="E5" s="36">
        <f>E6+E8+E10+E15+E16+E17</f>
        <v>150.9</v>
      </c>
      <c r="F5" s="36">
        <f>F6+F8+F10+F15+F16+F17</f>
        <v>152.7</v>
      </c>
      <c r="G5" s="1">
        <f t="shared" si="0"/>
        <v>28.924669350201267</v>
      </c>
      <c r="H5" s="2">
        <f t="shared" si="1"/>
        <v>28.924669350201267</v>
      </c>
      <c r="I5" s="20">
        <f t="shared" si="2"/>
        <v>98.8212180746562</v>
      </c>
    </row>
    <row r="6" spans="1:9" ht="17.25" customHeight="1">
      <c r="A6" s="30" t="s">
        <v>2</v>
      </c>
      <c r="B6" s="7" t="s">
        <v>28</v>
      </c>
      <c r="C6" s="37">
        <f>C7</f>
        <v>157.8</v>
      </c>
      <c r="D6" s="37">
        <f>D7</f>
        <v>157.8</v>
      </c>
      <c r="E6" s="37">
        <f>E7</f>
        <v>49.9</v>
      </c>
      <c r="F6" s="37">
        <f>F7</f>
        <v>42.4</v>
      </c>
      <c r="G6" s="1">
        <f t="shared" si="0"/>
        <v>31.622306717363745</v>
      </c>
      <c r="H6" s="2">
        <f t="shared" si="1"/>
        <v>31.622306717363745</v>
      </c>
      <c r="I6" s="20">
        <f t="shared" si="2"/>
        <v>117.68867924528301</v>
      </c>
    </row>
    <row r="7" spans="1:9" ht="12.75">
      <c r="A7" s="31" t="s">
        <v>3</v>
      </c>
      <c r="B7" s="3" t="s">
        <v>55</v>
      </c>
      <c r="C7" s="38">
        <v>157.8</v>
      </c>
      <c r="D7" s="38">
        <v>157.8</v>
      </c>
      <c r="E7" s="38">
        <v>49.9</v>
      </c>
      <c r="F7" s="38">
        <v>42.4</v>
      </c>
      <c r="G7" s="1">
        <f t="shared" si="0"/>
        <v>31.622306717363745</v>
      </c>
      <c r="H7" s="2">
        <f t="shared" si="1"/>
        <v>31.622306717363745</v>
      </c>
      <c r="I7" s="20">
        <f t="shared" si="2"/>
        <v>117.68867924528301</v>
      </c>
    </row>
    <row r="8" spans="1:9" ht="18.75" customHeight="1">
      <c r="A8" s="30" t="s">
        <v>4</v>
      </c>
      <c r="B8" s="7" t="s">
        <v>29</v>
      </c>
      <c r="C8" s="37">
        <f>C9</f>
        <v>56.4</v>
      </c>
      <c r="D8" s="37">
        <f>D9</f>
        <v>56.4</v>
      </c>
      <c r="E8" s="37">
        <f>E9</f>
        <v>0.9</v>
      </c>
      <c r="F8" s="37">
        <f>F9</f>
        <v>11.1</v>
      </c>
      <c r="G8" s="1">
        <f t="shared" si="0"/>
        <v>1.595744680851064</v>
      </c>
      <c r="H8" s="2">
        <f t="shared" si="1"/>
        <v>1.595744680851064</v>
      </c>
      <c r="I8" s="20">
        <f t="shared" si="2"/>
        <v>8.108108108108109</v>
      </c>
    </row>
    <row r="9" spans="1:9" ht="13.5" customHeight="1">
      <c r="A9" s="24" t="s">
        <v>5</v>
      </c>
      <c r="B9" s="4" t="s">
        <v>56</v>
      </c>
      <c r="C9" s="38">
        <v>56.4</v>
      </c>
      <c r="D9" s="38">
        <v>56.4</v>
      </c>
      <c r="E9" s="38">
        <v>0.9</v>
      </c>
      <c r="F9" s="38">
        <v>11.1</v>
      </c>
      <c r="G9" s="1">
        <f t="shared" si="0"/>
        <v>1.595744680851064</v>
      </c>
      <c r="H9" s="2">
        <f t="shared" si="1"/>
        <v>1.595744680851064</v>
      </c>
      <c r="I9" s="20">
        <f t="shared" si="2"/>
        <v>8.108108108108109</v>
      </c>
    </row>
    <row r="10" spans="1:9" ht="21" customHeight="1">
      <c r="A10" s="27" t="s">
        <v>6</v>
      </c>
      <c r="B10" s="8" t="s">
        <v>30</v>
      </c>
      <c r="C10" s="37">
        <f>C11+C12</f>
        <v>305.5</v>
      </c>
      <c r="D10" s="37">
        <f>D11+D12</f>
        <v>305.5</v>
      </c>
      <c r="E10" s="37">
        <f>E11+E12</f>
        <v>98.7</v>
      </c>
      <c r="F10" s="37">
        <f>F11+F12</f>
        <v>93.5</v>
      </c>
      <c r="G10" s="1">
        <f t="shared" si="0"/>
        <v>32.30769230769231</v>
      </c>
      <c r="H10" s="2">
        <f t="shared" si="1"/>
        <v>32.30769230769231</v>
      </c>
      <c r="I10" s="20">
        <f t="shared" si="2"/>
        <v>105.56149732620321</v>
      </c>
    </row>
    <row r="11" spans="1:9" ht="12.75">
      <c r="A11" s="24" t="s">
        <v>7</v>
      </c>
      <c r="B11" s="4" t="s">
        <v>31</v>
      </c>
      <c r="C11" s="38">
        <v>65.5</v>
      </c>
      <c r="D11" s="38">
        <v>65.5</v>
      </c>
      <c r="E11" s="38"/>
      <c r="F11" s="38">
        <v>-0.2</v>
      </c>
      <c r="G11" s="1">
        <f t="shared" si="0"/>
        <v>0</v>
      </c>
      <c r="H11" s="2">
        <f t="shared" si="1"/>
        <v>0</v>
      </c>
      <c r="I11" s="20">
        <f t="shared" si="2"/>
        <v>0</v>
      </c>
    </row>
    <row r="12" spans="1:9" ht="14.25" customHeight="1">
      <c r="A12" s="27" t="s">
        <v>22</v>
      </c>
      <c r="B12" s="8" t="s">
        <v>32</v>
      </c>
      <c r="C12" s="39">
        <f>C13+C14</f>
        <v>240</v>
      </c>
      <c r="D12" s="39">
        <f>D13+D14</f>
        <v>240</v>
      </c>
      <c r="E12" s="39">
        <f>E13+E14</f>
        <v>98.7</v>
      </c>
      <c r="F12" s="39">
        <f>F13+F14</f>
        <v>93.7</v>
      </c>
      <c r="G12" s="1">
        <f t="shared" si="0"/>
        <v>41.125</v>
      </c>
      <c r="H12" s="2">
        <f t="shared" si="1"/>
        <v>41.125</v>
      </c>
      <c r="I12" s="20">
        <f t="shared" si="2"/>
        <v>105.33617929562433</v>
      </c>
    </row>
    <row r="13" spans="1:9" ht="12.75">
      <c r="A13" s="24" t="s">
        <v>8</v>
      </c>
      <c r="B13" s="4" t="s">
        <v>33</v>
      </c>
      <c r="C13" s="38">
        <v>238</v>
      </c>
      <c r="D13" s="38">
        <v>238</v>
      </c>
      <c r="E13" s="38">
        <v>97.3</v>
      </c>
      <c r="F13" s="38">
        <v>92.3</v>
      </c>
      <c r="G13" s="1">
        <f t="shared" si="0"/>
        <v>40.88235294117647</v>
      </c>
      <c r="H13" s="2">
        <f t="shared" si="1"/>
        <v>40.88235294117647</v>
      </c>
      <c r="I13" s="20">
        <f t="shared" si="2"/>
        <v>105.41711809317442</v>
      </c>
    </row>
    <row r="14" spans="1:9" ht="12.75">
      <c r="A14" s="24" t="s">
        <v>9</v>
      </c>
      <c r="B14" s="4" t="s">
        <v>34</v>
      </c>
      <c r="C14" s="38">
        <v>2</v>
      </c>
      <c r="D14" s="38">
        <v>2</v>
      </c>
      <c r="E14" s="38">
        <v>1.4</v>
      </c>
      <c r="F14" s="38">
        <v>1.4</v>
      </c>
      <c r="G14" s="1">
        <f t="shared" si="0"/>
        <v>70</v>
      </c>
      <c r="H14" s="2">
        <f t="shared" si="1"/>
        <v>70</v>
      </c>
      <c r="I14" s="20">
        <f t="shared" si="2"/>
        <v>100</v>
      </c>
    </row>
    <row r="15" spans="1:9" ht="15" customHeight="1">
      <c r="A15" s="24" t="s">
        <v>69</v>
      </c>
      <c r="B15" s="8" t="s">
        <v>70</v>
      </c>
      <c r="C15" s="39">
        <v>2</v>
      </c>
      <c r="D15" s="39">
        <v>2</v>
      </c>
      <c r="E15" s="39">
        <v>1.4</v>
      </c>
      <c r="F15" s="39">
        <v>5.7</v>
      </c>
      <c r="G15" s="1">
        <f t="shared" si="0"/>
        <v>70</v>
      </c>
      <c r="H15" s="2">
        <f t="shared" si="1"/>
        <v>70</v>
      </c>
      <c r="I15" s="20">
        <f t="shared" si="2"/>
        <v>24.561403508771928</v>
      </c>
    </row>
    <row r="16" spans="1:9" ht="0.75" customHeight="1" hidden="1">
      <c r="A16" s="24" t="s">
        <v>82</v>
      </c>
      <c r="B16" s="8" t="s">
        <v>83</v>
      </c>
      <c r="C16" s="38"/>
      <c r="D16" s="38"/>
      <c r="E16" s="39"/>
      <c r="F16" s="50"/>
      <c r="G16" s="1" t="e">
        <f t="shared" si="0"/>
        <v>#DIV/0!</v>
      </c>
      <c r="H16" s="2" t="e">
        <f t="shared" si="1"/>
        <v>#DIV/0!</v>
      </c>
      <c r="I16" s="20" t="e">
        <f t="shared" si="2"/>
        <v>#DIV/0!</v>
      </c>
    </row>
    <row r="17" spans="1:9" ht="24" customHeight="1" hidden="1">
      <c r="A17" s="24" t="s">
        <v>94</v>
      </c>
      <c r="B17" s="8" t="s">
        <v>95</v>
      </c>
      <c r="C17" s="38"/>
      <c r="D17" s="38"/>
      <c r="E17" s="39">
        <v>0</v>
      </c>
      <c r="F17" s="50">
        <v>0</v>
      </c>
      <c r="G17" s="1" t="e">
        <f t="shared" si="0"/>
        <v>#DIV/0!</v>
      </c>
      <c r="H17" s="2" t="e">
        <f t="shared" si="1"/>
        <v>#DIV/0!</v>
      </c>
      <c r="I17" s="20" t="e">
        <f t="shared" si="2"/>
        <v>#DIV/0!</v>
      </c>
    </row>
    <row r="18" spans="1:9" ht="12.75">
      <c r="A18" s="28" t="s">
        <v>20</v>
      </c>
      <c r="B18" s="9"/>
      <c r="C18" s="36">
        <f>C19+C22+C24</f>
        <v>15</v>
      </c>
      <c r="D18" s="36">
        <f>D19+D22+D24</f>
        <v>15</v>
      </c>
      <c r="E18" s="36">
        <f>E19+E22+E23+E24</f>
        <v>1.6</v>
      </c>
      <c r="F18" s="36">
        <f>F19+F22+F23+F24</f>
        <v>2.1</v>
      </c>
      <c r="G18" s="1">
        <f t="shared" si="0"/>
        <v>10.666666666666668</v>
      </c>
      <c r="H18" s="2">
        <f t="shared" si="1"/>
        <v>10.666666666666668</v>
      </c>
      <c r="I18" s="20">
        <f t="shared" si="2"/>
        <v>76.19047619047619</v>
      </c>
    </row>
    <row r="19" spans="1:9" ht="40.5" customHeight="1">
      <c r="A19" s="27" t="s">
        <v>10</v>
      </c>
      <c r="B19" s="8" t="s">
        <v>35</v>
      </c>
      <c r="C19" s="37">
        <f>C20</f>
        <v>15</v>
      </c>
      <c r="D19" s="37">
        <f>D20</f>
        <v>15</v>
      </c>
      <c r="E19" s="37">
        <f>E20+E21</f>
        <v>1.6</v>
      </c>
      <c r="F19" s="37">
        <f>F20+F21</f>
        <v>2.1</v>
      </c>
      <c r="G19" s="1">
        <f t="shared" si="0"/>
        <v>10.666666666666668</v>
      </c>
      <c r="H19" s="2">
        <f t="shared" si="1"/>
        <v>10.666666666666668</v>
      </c>
      <c r="I19" s="20">
        <f t="shared" si="2"/>
        <v>76.19047619047619</v>
      </c>
    </row>
    <row r="20" spans="1:9" ht="43.5" customHeight="1">
      <c r="A20" s="24" t="s">
        <v>58</v>
      </c>
      <c r="B20" s="4" t="s">
        <v>61</v>
      </c>
      <c r="C20" s="38">
        <v>15</v>
      </c>
      <c r="D20" s="38">
        <v>15</v>
      </c>
      <c r="E20" s="38">
        <v>1.6</v>
      </c>
      <c r="F20" s="38">
        <v>0.3</v>
      </c>
      <c r="G20" s="1">
        <f t="shared" si="0"/>
        <v>10.666666666666668</v>
      </c>
      <c r="H20" s="2">
        <f t="shared" si="1"/>
        <v>10.666666666666668</v>
      </c>
      <c r="I20" s="20" t="s">
        <v>111</v>
      </c>
    </row>
    <row r="21" spans="1:9" ht="13.5" customHeight="1">
      <c r="A21" s="24" t="s">
        <v>92</v>
      </c>
      <c r="B21" s="4" t="s">
        <v>93</v>
      </c>
      <c r="C21" s="38"/>
      <c r="D21" s="38"/>
      <c r="E21" s="38">
        <v>0</v>
      </c>
      <c r="F21" s="38">
        <v>1.8</v>
      </c>
      <c r="G21" s="1"/>
      <c r="H21" s="2"/>
      <c r="I21" s="20">
        <f t="shared" si="2"/>
        <v>0</v>
      </c>
    </row>
    <row r="22" spans="1:9" ht="22.5" customHeight="1" hidden="1">
      <c r="A22" s="33" t="s">
        <v>85</v>
      </c>
      <c r="B22" s="4" t="s">
        <v>86</v>
      </c>
      <c r="C22" s="38">
        <v>0</v>
      </c>
      <c r="D22" s="38">
        <v>0</v>
      </c>
      <c r="E22" s="38">
        <v>0</v>
      </c>
      <c r="F22" s="38">
        <v>0</v>
      </c>
      <c r="G22" s="1" t="e">
        <f t="shared" si="0"/>
        <v>#DIV/0!</v>
      </c>
      <c r="H22" s="2" t="e">
        <f t="shared" si="1"/>
        <v>#DIV/0!</v>
      </c>
      <c r="I22" s="20" t="e">
        <f t="shared" si="2"/>
        <v>#DIV/0!</v>
      </c>
    </row>
    <row r="23" spans="1:9" ht="21.75" customHeight="1" hidden="1">
      <c r="A23" s="24" t="s">
        <v>68</v>
      </c>
      <c r="B23" s="4" t="s">
        <v>67</v>
      </c>
      <c r="C23" s="38"/>
      <c r="D23" s="38"/>
      <c r="E23" s="38"/>
      <c r="F23" s="38"/>
      <c r="G23" s="1" t="e">
        <f t="shared" si="0"/>
        <v>#DIV/0!</v>
      </c>
      <c r="H23" s="2" t="e">
        <f t="shared" si="1"/>
        <v>#DIV/0!</v>
      </c>
      <c r="I23" s="20" t="e">
        <f t="shared" si="2"/>
        <v>#DIV/0!</v>
      </c>
    </row>
    <row r="24" spans="1:9" ht="13.5" customHeight="1" hidden="1">
      <c r="A24" s="24" t="s">
        <v>89</v>
      </c>
      <c r="B24" s="4" t="s">
        <v>105</v>
      </c>
      <c r="C24" s="38"/>
      <c r="D24" s="38"/>
      <c r="E24" s="38"/>
      <c r="F24" s="38">
        <v>0</v>
      </c>
      <c r="G24" s="1" t="e">
        <f t="shared" si="0"/>
        <v>#DIV/0!</v>
      </c>
      <c r="H24" s="2" t="e">
        <f t="shared" si="1"/>
        <v>#DIV/0!</v>
      </c>
      <c r="I24" s="20" t="e">
        <f t="shared" si="2"/>
        <v>#DIV/0!</v>
      </c>
    </row>
    <row r="25" spans="1:9" ht="1.5" customHeight="1" hidden="1">
      <c r="A25" s="24"/>
      <c r="B25" s="4"/>
      <c r="C25" s="38"/>
      <c r="D25" s="38"/>
      <c r="E25" s="38"/>
      <c r="F25" s="38"/>
      <c r="G25" s="1" t="e">
        <f t="shared" si="0"/>
        <v>#DIV/0!</v>
      </c>
      <c r="H25" s="2" t="e">
        <f t="shared" si="1"/>
        <v>#DIV/0!</v>
      </c>
      <c r="I25" s="20" t="e">
        <f t="shared" si="2"/>
        <v>#DIV/0!</v>
      </c>
    </row>
    <row r="26" spans="1:9" ht="15" customHeight="1">
      <c r="A26" s="27" t="s">
        <v>11</v>
      </c>
      <c r="B26" s="8" t="s">
        <v>36</v>
      </c>
      <c r="C26" s="37">
        <f>C27+C28+C34+C35+C33+C30+C31+C37+C29+C38</f>
        <v>1536.9</v>
      </c>
      <c r="D26" s="37">
        <f>D27+D28+D34+D35+D33+D30+D31+D37+D29+D38</f>
        <v>1878.6999999999998</v>
      </c>
      <c r="E26" s="37">
        <f>E27+E28+E34+E35+E33+E30+E37+E31</f>
        <v>698.3000000000001</v>
      </c>
      <c r="F26" s="37">
        <f>F27+F28+F34+F35+F33+F30+F37+F31</f>
        <v>529.4</v>
      </c>
      <c r="G26" s="1">
        <f t="shared" si="0"/>
        <v>45.43561715140868</v>
      </c>
      <c r="H26" s="2">
        <f t="shared" si="1"/>
        <v>37.16931921009209</v>
      </c>
      <c r="I26" s="20">
        <f t="shared" si="2"/>
        <v>131.9040423120514</v>
      </c>
    </row>
    <row r="27" spans="1:9" ht="22.5">
      <c r="A27" s="24" t="s">
        <v>46</v>
      </c>
      <c r="B27" s="4" t="s">
        <v>37</v>
      </c>
      <c r="C27" s="38">
        <v>1338.7</v>
      </c>
      <c r="D27" s="38">
        <v>1464</v>
      </c>
      <c r="E27" s="38">
        <v>640.7</v>
      </c>
      <c r="F27" s="38">
        <v>438.5</v>
      </c>
      <c r="G27" s="1">
        <f t="shared" si="0"/>
        <v>47.85986404720998</v>
      </c>
      <c r="H27" s="2">
        <f t="shared" si="1"/>
        <v>43.763661202185794</v>
      </c>
      <c r="I27" s="20">
        <f t="shared" si="2"/>
        <v>146.11174458380844</v>
      </c>
    </row>
    <row r="28" spans="1:9" ht="33.75" hidden="1">
      <c r="A28" s="24" t="s">
        <v>62</v>
      </c>
      <c r="B28" s="4" t="s">
        <v>43</v>
      </c>
      <c r="C28" s="38"/>
      <c r="D28" s="38"/>
      <c r="E28" s="38">
        <v>0</v>
      </c>
      <c r="F28" s="38"/>
      <c r="G28" s="1"/>
      <c r="H28" s="2"/>
      <c r="I28" s="20"/>
    </row>
    <row r="29" spans="1:9" ht="22.5" hidden="1">
      <c r="A29" s="32" t="s">
        <v>74</v>
      </c>
      <c r="B29" s="4" t="s">
        <v>75</v>
      </c>
      <c r="C29" s="38">
        <v>0</v>
      </c>
      <c r="D29" s="38">
        <v>0</v>
      </c>
      <c r="E29" s="38"/>
      <c r="F29" s="38"/>
      <c r="G29" s="1"/>
      <c r="H29" s="2"/>
      <c r="I29" s="20"/>
    </row>
    <row r="30" spans="1:9" ht="33.75" hidden="1">
      <c r="A30" s="32" t="s">
        <v>80</v>
      </c>
      <c r="B30" s="4" t="s">
        <v>81</v>
      </c>
      <c r="C30" s="38"/>
      <c r="D30" s="38"/>
      <c r="E30" s="38"/>
      <c r="F30" s="38"/>
      <c r="G30" s="1"/>
      <c r="H30" s="2"/>
      <c r="I30" s="20"/>
    </row>
    <row r="31" spans="1:9" ht="33.75" hidden="1">
      <c r="A31" s="24" t="s">
        <v>78</v>
      </c>
      <c r="B31" s="26" t="s">
        <v>79</v>
      </c>
      <c r="C31" s="38"/>
      <c r="D31" s="38"/>
      <c r="E31" s="38">
        <v>0</v>
      </c>
      <c r="F31" s="38">
        <v>0</v>
      </c>
      <c r="G31" s="1"/>
      <c r="H31" s="2"/>
      <c r="I31" s="20"/>
    </row>
    <row r="32" spans="1:9" ht="12.75" hidden="1">
      <c r="A32" s="24"/>
      <c r="B32" s="26"/>
      <c r="C32" s="38"/>
      <c r="D32" s="38"/>
      <c r="E32" s="38"/>
      <c r="F32" s="38"/>
      <c r="G32" s="1"/>
      <c r="H32" s="2"/>
      <c r="I32" s="20"/>
    </row>
    <row r="33" spans="1:9" ht="34.5" customHeight="1">
      <c r="A33" s="24" t="s">
        <v>66</v>
      </c>
      <c r="B33" s="4" t="s">
        <v>65</v>
      </c>
      <c r="C33" s="38">
        <v>121.2</v>
      </c>
      <c r="D33" s="38">
        <v>337.1</v>
      </c>
      <c r="E33" s="38">
        <v>0</v>
      </c>
      <c r="F33" s="38">
        <v>45</v>
      </c>
      <c r="G33" s="1">
        <f t="shared" si="0"/>
        <v>0</v>
      </c>
      <c r="H33" s="2">
        <f t="shared" si="1"/>
        <v>0</v>
      </c>
      <c r="I33" s="20">
        <f t="shared" si="2"/>
        <v>0</v>
      </c>
    </row>
    <row r="34" spans="1:9" ht="22.5">
      <c r="A34" s="24" t="s">
        <v>71</v>
      </c>
      <c r="B34" s="4" t="s">
        <v>57</v>
      </c>
      <c r="C34" s="38">
        <v>57</v>
      </c>
      <c r="D34" s="38">
        <v>57.6</v>
      </c>
      <c r="E34" s="38">
        <v>57.6</v>
      </c>
      <c r="F34" s="38">
        <v>45.9</v>
      </c>
      <c r="G34" s="1">
        <f t="shared" si="0"/>
        <v>101.05263157894737</v>
      </c>
      <c r="H34" s="2">
        <f t="shared" si="1"/>
        <v>100</v>
      </c>
      <c r="I34" s="20">
        <f t="shared" si="2"/>
        <v>125.49019607843137</v>
      </c>
    </row>
    <row r="35" spans="1:9" ht="22.5" hidden="1">
      <c r="A35" s="25" t="s">
        <v>72</v>
      </c>
      <c r="B35" s="4" t="s">
        <v>73</v>
      </c>
      <c r="C35" s="38">
        <v>0</v>
      </c>
      <c r="D35" s="38">
        <v>0</v>
      </c>
      <c r="E35" s="38"/>
      <c r="F35" s="38">
        <v>0</v>
      </c>
      <c r="G35" s="1"/>
      <c r="H35" s="2"/>
      <c r="I35" s="20"/>
    </row>
    <row r="36" spans="1:9" ht="12.75" hidden="1">
      <c r="A36" s="25" t="s">
        <v>26</v>
      </c>
      <c r="B36" s="4"/>
      <c r="C36" s="38"/>
      <c r="D36" s="38"/>
      <c r="E36" s="38"/>
      <c r="F36" s="38"/>
      <c r="G36" s="1"/>
      <c r="H36" s="2"/>
      <c r="I36" s="20"/>
    </row>
    <row r="37" spans="1:9" ht="22.5" hidden="1">
      <c r="A37" s="25" t="s">
        <v>76</v>
      </c>
      <c r="B37" s="4" t="s">
        <v>77</v>
      </c>
      <c r="C37" s="38"/>
      <c r="D37" s="38"/>
      <c r="E37" s="38"/>
      <c r="F37" s="38"/>
      <c r="G37" s="1"/>
      <c r="H37" s="2"/>
      <c r="I37" s="20"/>
    </row>
    <row r="38" spans="1:9" ht="19.5" customHeight="1">
      <c r="A38" s="49" t="s">
        <v>100</v>
      </c>
      <c r="B38" s="8" t="s">
        <v>101</v>
      </c>
      <c r="C38" s="39">
        <f>C39</f>
        <v>20</v>
      </c>
      <c r="D38" s="39">
        <f>D39</f>
        <v>20</v>
      </c>
      <c r="E38" s="39"/>
      <c r="F38" s="39"/>
      <c r="G38" s="1">
        <f t="shared" si="0"/>
        <v>0</v>
      </c>
      <c r="H38" s="2">
        <f t="shared" si="1"/>
        <v>0</v>
      </c>
      <c r="I38" s="20"/>
    </row>
    <row r="39" spans="1:9" ht="19.5" customHeight="1">
      <c r="A39" s="25" t="s">
        <v>102</v>
      </c>
      <c r="B39" s="4" t="s">
        <v>103</v>
      </c>
      <c r="C39" s="38">
        <v>20</v>
      </c>
      <c r="D39" s="38">
        <v>20</v>
      </c>
      <c r="E39" s="38"/>
      <c r="F39" s="38"/>
      <c r="G39" s="1">
        <f t="shared" si="0"/>
        <v>0</v>
      </c>
      <c r="H39" s="2">
        <f t="shared" si="1"/>
        <v>0</v>
      </c>
      <c r="I39" s="20"/>
    </row>
    <row r="40" spans="1:9" ht="0.75" customHeight="1">
      <c r="A40" s="13" t="s">
        <v>12</v>
      </c>
      <c r="B40" s="8" t="s">
        <v>38</v>
      </c>
      <c r="C40" s="37"/>
      <c r="D40" s="37"/>
      <c r="E40" s="37"/>
      <c r="F40" s="37"/>
      <c r="G40" s="1" t="e">
        <f t="shared" si="0"/>
        <v>#DIV/0!</v>
      </c>
      <c r="H40" s="2" t="e">
        <f t="shared" si="1"/>
        <v>#DIV/0!</v>
      </c>
      <c r="I40" s="20" t="e">
        <f t="shared" si="2"/>
        <v>#DIV/0!</v>
      </c>
    </row>
    <row r="41" spans="1:9" s="57" customFormat="1" ht="17.25" customHeight="1">
      <c r="A41" s="55" t="s">
        <v>13</v>
      </c>
      <c r="B41" s="54"/>
      <c r="C41" s="56">
        <f>C4+C26+C40</f>
        <v>2073.6000000000004</v>
      </c>
      <c r="D41" s="56">
        <f>D4+D26+D40</f>
        <v>2415.3999999999996</v>
      </c>
      <c r="E41" s="56">
        <f>E4+E26+E40</f>
        <v>850.8000000000001</v>
      </c>
      <c r="F41" s="56">
        <f>F4+F26+F40</f>
        <v>684.1999999999999</v>
      </c>
      <c r="G41" s="51">
        <f t="shared" si="0"/>
        <v>41.03009259259259</v>
      </c>
      <c r="H41" s="52">
        <f t="shared" si="1"/>
        <v>35.22397946509896</v>
      </c>
      <c r="I41" s="58">
        <f t="shared" si="2"/>
        <v>124.34960537854431</v>
      </c>
    </row>
    <row r="42" spans="1:9" ht="15" customHeight="1">
      <c r="A42" s="12" t="s">
        <v>14</v>
      </c>
      <c r="B42" s="9"/>
      <c r="C42" s="40"/>
      <c r="D42" s="46"/>
      <c r="E42" s="40"/>
      <c r="F42" s="40"/>
      <c r="G42" s="1"/>
      <c r="H42" s="2"/>
      <c r="I42" s="20"/>
    </row>
    <row r="43" spans="1:9" ht="14.25" customHeight="1">
      <c r="A43" s="27" t="s">
        <v>15</v>
      </c>
      <c r="B43" s="10" t="s">
        <v>96</v>
      </c>
      <c r="C43" s="37">
        <v>779.9</v>
      </c>
      <c r="D43" s="37">
        <v>775.3</v>
      </c>
      <c r="E43" s="37">
        <v>280.6</v>
      </c>
      <c r="F43" s="37">
        <v>230.5</v>
      </c>
      <c r="G43" s="1">
        <f t="shared" si="0"/>
        <v>35.978971663033725</v>
      </c>
      <c r="H43" s="2">
        <f t="shared" si="1"/>
        <v>36.19244163549594</v>
      </c>
      <c r="I43" s="20">
        <f t="shared" si="2"/>
        <v>121.73535791757051</v>
      </c>
    </row>
    <row r="44" spans="1:9" ht="12.75">
      <c r="A44" s="24" t="s">
        <v>16</v>
      </c>
      <c r="B44" s="4">
        <v>211.213</v>
      </c>
      <c r="C44" s="38">
        <v>581.9</v>
      </c>
      <c r="D44" s="38">
        <v>581.9</v>
      </c>
      <c r="E44" s="38">
        <v>216.4</v>
      </c>
      <c r="F44" s="38">
        <v>173.2</v>
      </c>
      <c r="G44" s="1">
        <f t="shared" si="0"/>
        <v>37.18852036432377</v>
      </c>
      <c r="H44" s="2">
        <f t="shared" si="1"/>
        <v>37.18852036432377</v>
      </c>
      <c r="I44" s="20">
        <f t="shared" si="2"/>
        <v>124.94226327944573</v>
      </c>
    </row>
    <row r="45" spans="1:9" ht="12.75">
      <c r="A45" s="24" t="s">
        <v>23</v>
      </c>
      <c r="B45" s="4">
        <v>223</v>
      </c>
      <c r="C45" s="38">
        <v>30.3</v>
      </c>
      <c r="D45" s="38">
        <v>33.3</v>
      </c>
      <c r="E45" s="38">
        <v>23.7</v>
      </c>
      <c r="F45" s="38">
        <v>20</v>
      </c>
      <c r="G45" s="1">
        <f t="shared" si="0"/>
        <v>78.2178217821782</v>
      </c>
      <c r="H45" s="2">
        <f t="shared" si="1"/>
        <v>71.17117117117118</v>
      </c>
      <c r="I45" s="20">
        <f t="shared" si="2"/>
        <v>118.5</v>
      </c>
    </row>
    <row r="46" spans="1:9" ht="12.75">
      <c r="A46" s="24" t="s">
        <v>17</v>
      </c>
      <c r="B46" s="4"/>
      <c r="C46" s="38">
        <f>C43-C44-C45</f>
        <v>167.7</v>
      </c>
      <c r="D46" s="38">
        <f>D43-D44-D45</f>
        <v>160.09999999999997</v>
      </c>
      <c r="E46" s="38">
        <f>E43-E44-E45</f>
        <v>40.500000000000014</v>
      </c>
      <c r="F46" s="38">
        <f>F43-F44-F45</f>
        <v>37.30000000000001</v>
      </c>
      <c r="G46" s="1">
        <f t="shared" si="0"/>
        <v>24.15026833631486</v>
      </c>
      <c r="H46" s="2">
        <f t="shared" si="1"/>
        <v>25.296689569019374</v>
      </c>
      <c r="I46" s="20">
        <f t="shared" si="2"/>
        <v>108.57908847184987</v>
      </c>
    </row>
    <row r="47" spans="1:9" ht="12.75">
      <c r="A47" s="28" t="s">
        <v>24</v>
      </c>
      <c r="B47" s="11" t="s">
        <v>50</v>
      </c>
      <c r="C47" s="36">
        <v>57</v>
      </c>
      <c r="D47" s="36">
        <v>57.5</v>
      </c>
      <c r="E47" s="36">
        <v>17.9</v>
      </c>
      <c r="F47" s="36">
        <v>15.7</v>
      </c>
      <c r="G47" s="1">
        <f t="shared" si="0"/>
        <v>31.403508771929822</v>
      </c>
      <c r="H47" s="2">
        <f t="shared" si="1"/>
        <v>31.130434782608695</v>
      </c>
      <c r="I47" s="20">
        <f t="shared" si="2"/>
        <v>114.01273885350318</v>
      </c>
    </row>
    <row r="48" spans="1:9" ht="20.25" customHeight="1">
      <c r="A48" s="27" t="s">
        <v>39</v>
      </c>
      <c r="B48" s="10" t="s">
        <v>40</v>
      </c>
      <c r="C48" s="37">
        <v>7.8</v>
      </c>
      <c r="D48" s="37">
        <v>7.8</v>
      </c>
      <c r="E48" s="37"/>
      <c r="F48" s="37">
        <v>6.6</v>
      </c>
      <c r="G48" s="1">
        <f t="shared" si="0"/>
        <v>0</v>
      </c>
      <c r="H48" s="2">
        <f t="shared" si="1"/>
        <v>0</v>
      </c>
      <c r="I48" s="20">
        <f t="shared" si="2"/>
        <v>0</v>
      </c>
    </row>
    <row r="49" spans="1:9" ht="12.75" hidden="1">
      <c r="A49" s="27" t="s">
        <v>51</v>
      </c>
      <c r="B49" s="10" t="s">
        <v>41</v>
      </c>
      <c r="C49" s="37"/>
      <c r="D49" s="37"/>
      <c r="E49" s="37"/>
      <c r="F49" s="37"/>
      <c r="G49" s="1"/>
      <c r="H49" s="2"/>
      <c r="I49" s="20"/>
    </row>
    <row r="50" spans="1:9" ht="17.25" customHeight="1">
      <c r="A50" s="27" t="s">
        <v>107</v>
      </c>
      <c r="B50" s="10" t="s">
        <v>106</v>
      </c>
      <c r="C50" s="37">
        <v>242.4</v>
      </c>
      <c r="D50" s="37">
        <v>455.1</v>
      </c>
      <c r="E50" s="37">
        <v>20.8</v>
      </c>
      <c r="F50" s="37"/>
      <c r="G50" s="1">
        <f t="shared" si="0"/>
        <v>8.58085808580858</v>
      </c>
      <c r="H50" s="2">
        <f t="shared" si="1"/>
        <v>4.570424082619205</v>
      </c>
      <c r="I50" s="20"/>
    </row>
    <row r="51" spans="1:9" ht="0.75" customHeight="1">
      <c r="A51" s="27" t="s">
        <v>64</v>
      </c>
      <c r="B51" s="10" t="s">
        <v>63</v>
      </c>
      <c r="C51" s="37"/>
      <c r="D51" s="37"/>
      <c r="E51" s="37">
        <v>0</v>
      </c>
      <c r="F51" s="37"/>
      <c r="G51" s="1"/>
      <c r="H51" s="2"/>
      <c r="I51" s="20"/>
    </row>
    <row r="52" spans="1:9" ht="19.5" customHeight="1">
      <c r="A52" s="27" t="s">
        <v>88</v>
      </c>
      <c r="B52" s="10" t="s">
        <v>87</v>
      </c>
      <c r="C52" s="37">
        <v>160.9</v>
      </c>
      <c r="D52" s="37">
        <v>167.2</v>
      </c>
      <c r="E52" s="37">
        <v>97.5</v>
      </c>
      <c r="F52" s="37">
        <v>146.3</v>
      </c>
      <c r="G52" s="1">
        <f t="shared" si="0"/>
        <v>60.596643878185205</v>
      </c>
      <c r="H52" s="2">
        <f t="shared" si="1"/>
        <v>58.313397129186605</v>
      </c>
      <c r="I52" s="20">
        <f t="shared" si="2"/>
        <v>66.64388243335611</v>
      </c>
    </row>
    <row r="53" spans="1:9" ht="12.75">
      <c r="A53" s="28" t="s">
        <v>44</v>
      </c>
      <c r="B53" s="11" t="s">
        <v>52</v>
      </c>
      <c r="C53" s="36">
        <v>0</v>
      </c>
      <c r="D53" s="36">
        <v>0</v>
      </c>
      <c r="E53" s="39">
        <v>0</v>
      </c>
      <c r="F53" s="38"/>
      <c r="G53" s="1"/>
      <c r="H53" s="2"/>
      <c r="I53" s="20"/>
    </row>
    <row r="54" spans="1:9" ht="23.25" customHeight="1">
      <c r="A54" s="27" t="s">
        <v>21</v>
      </c>
      <c r="B54" s="10" t="s">
        <v>42</v>
      </c>
      <c r="C54" s="37">
        <v>813.6</v>
      </c>
      <c r="D54" s="37">
        <v>940.5</v>
      </c>
      <c r="E54" s="37">
        <v>361</v>
      </c>
      <c r="F54" s="37">
        <v>308.2</v>
      </c>
      <c r="G54" s="1">
        <f t="shared" si="0"/>
        <v>44.37069813176008</v>
      </c>
      <c r="H54" s="2">
        <f t="shared" si="1"/>
        <v>38.38383838383838</v>
      </c>
      <c r="I54" s="20">
        <f t="shared" si="2"/>
        <v>117.13173264114212</v>
      </c>
    </row>
    <row r="55" spans="1:9" ht="16.5" customHeight="1">
      <c r="A55" s="28" t="s">
        <v>53</v>
      </c>
      <c r="B55" s="19" t="s">
        <v>90</v>
      </c>
      <c r="C55" s="39">
        <v>9</v>
      </c>
      <c r="D55" s="39">
        <v>9</v>
      </c>
      <c r="E55" s="39"/>
      <c r="F55" s="39">
        <v>5.5</v>
      </c>
      <c r="G55" s="1">
        <f t="shared" si="0"/>
        <v>0</v>
      </c>
      <c r="H55" s="2">
        <f t="shared" si="1"/>
        <v>0</v>
      </c>
      <c r="I55" s="20">
        <f t="shared" si="2"/>
        <v>0</v>
      </c>
    </row>
    <row r="56" spans="1:9" ht="15.75" customHeight="1">
      <c r="A56" s="28" t="s">
        <v>54</v>
      </c>
      <c r="B56" s="11" t="s">
        <v>104</v>
      </c>
      <c r="C56" s="36">
        <v>3</v>
      </c>
      <c r="D56" s="36">
        <v>3</v>
      </c>
      <c r="E56" s="39"/>
      <c r="F56" s="39">
        <v>0</v>
      </c>
      <c r="G56" s="1">
        <f t="shared" si="0"/>
        <v>0</v>
      </c>
      <c r="H56" s="2">
        <f t="shared" si="1"/>
        <v>0</v>
      </c>
      <c r="I56" s="20"/>
    </row>
    <row r="57" spans="1:9" ht="0.75" customHeight="1" hidden="1">
      <c r="A57" s="28" t="s">
        <v>60</v>
      </c>
      <c r="B57" s="8">
        <v>1003</v>
      </c>
      <c r="C57" s="36">
        <f>C59+C58</f>
        <v>0</v>
      </c>
      <c r="D57" s="36">
        <f>D59+D58</f>
        <v>0</v>
      </c>
      <c r="E57" s="36">
        <f>E59+E58</f>
        <v>0</v>
      </c>
      <c r="F57" s="36">
        <v>0</v>
      </c>
      <c r="G57" s="1" t="e">
        <f t="shared" si="0"/>
        <v>#DIV/0!</v>
      </c>
      <c r="H57" s="2" t="e">
        <f t="shared" si="1"/>
        <v>#DIV/0!</v>
      </c>
      <c r="I57" s="20" t="e">
        <f t="shared" si="2"/>
        <v>#DIV/0!</v>
      </c>
    </row>
    <row r="58" spans="1:9" ht="12.75" customHeight="1" hidden="1">
      <c r="A58" s="25" t="s">
        <v>91</v>
      </c>
      <c r="B58" s="23"/>
      <c r="C58" s="41">
        <v>0</v>
      </c>
      <c r="D58" s="41">
        <v>0</v>
      </c>
      <c r="E58" s="41"/>
      <c r="F58" s="41">
        <v>0</v>
      </c>
      <c r="G58" s="1" t="e">
        <f t="shared" si="0"/>
        <v>#DIV/0!</v>
      </c>
      <c r="H58" s="2" t="e">
        <f t="shared" si="1"/>
        <v>#DIV/0!</v>
      </c>
      <c r="I58" s="20" t="e">
        <f t="shared" si="2"/>
        <v>#DIV/0!</v>
      </c>
    </row>
    <row r="59" spans="1:9" ht="17.25" customHeight="1" hidden="1">
      <c r="A59" s="24" t="s">
        <v>84</v>
      </c>
      <c r="B59" s="21"/>
      <c r="C59" s="41"/>
      <c r="D59" s="41"/>
      <c r="E59" s="41"/>
      <c r="F59" s="41">
        <v>0</v>
      </c>
      <c r="G59" s="1" t="e">
        <f t="shared" si="0"/>
        <v>#DIV/0!</v>
      </c>
      <c r="H59" s="2" t="e">
        <f t="shared" si="1"/>
        <v>#DIV/0!</v>
      </c>
      <c r="I59" s="20" t="e">
        <f t="shared" si="2"/>
        <v>#DIV/0!</v>
      </c>
    </row>
    <row r="60" spans="1:9" s="57" customFormat="1" ht="15.75" customHeight="1">
      <c r="A60" s="53" t="s">
        <v>18</v>
      </c>
      <c r="B60" s="54"/>
      <c r="C60" s="51">
        <f>C43+C47+C48+C52+C53+C54+C55+C56+C57+C50+C51</f>
        <v>2073.6</v>
      </c>
      <c r="D60" s="51">
        <f>D43+D47+D48+D52+D53+D54+D55+D56+D57+D50+D51</f>
        <v>2415.4</v>
      </c>
      <c r="E60" s="51">
        <f>E43+E47+E48+E52+E53+E54+E55+E56+E57+E50+E51</f>
        <v>777.8</v>
      </c>
      <c r="F60" s="51">
        <f>F43+F47+F48+F52+F53+F54+F55+F56+F57+F51</f>
        <v>712.8</v>
      </c>
      <c r="G60" s="51">
        <f t="shared" si="0"/>
        <v>37.5096450617284</v>
      </c>
      <c r="H60" s="52">
        <f t="shared" si="1"/>
        <v>32.201705721619604</v>
      </c>
      <c r="I60" s="58">
        <f t="shared" si="2"/>
        <v>109.11896745230078</v>
      </c>
    </row>
    <row r="61" spans="1:9" ht="24.75" customHeight="1">
      <c r="A61" s="28" t="s">
        <v>45</v>
      </c>
      <c r="B61" s="12"/>
      <c r="C61" s="36">
        <f>C41-C60</f>
        <v>0</v>
      </c>
      <c r="D61" s="36">
        <f>D41-D60</f>
        <v>0</v>
      </c>
      <c r="E61" s="36">
        <f>E41-E60</f>
        <v>73.00000000000011</v>
      </c>
      <c r="F61" s="36">
        <f>F41-F60</f>
        <v>-28.600000000000023</v>
      </c>
      <c r="G61" s="1"/>
      <c r="H61" s="2"/>
      <c r="I61" s="20"/>
    </row>
    <row r="62" spans="1:8" ht="15.75" customHeight="1">
      <c r="A62" s="14"/>
      <c r="B62" s="15"/>
      <c r="C62" s="42"/>
      <c r="D62" s="47"/>
      <c r="E62" s="42"/>
      <c r="F62" s="42"/>
      <c r="G62" s="16"/>
      <c r="H62" s="17"/>
    </row>
    <row r="63" spans="1:6" ht="12.75">
      <c r="A63" t="s">
        <v>48</v>
      </c>
      <c r="C63" s="61" t="s">
        <v>49</v>
      </c>
      <c r="D63" s="61"/>
      <c r="E63" s="61"/>
      <c r="F63" s="43"/>
    </row>
    <row r="64" spans="3:6" ht="12.75">
      <c r="C64" s="61"/>
      <c r="D64" s="61"/>
      <c r="E64" s="61"/>
      <c r="F64" s="43"/>
    </row>
    <row r="65" spans="1:6" ht="12.75">
      <c r="A65" s="22"/>
      <c r="C65" s="43"/>
      <c r="D65" s="48"/>
      <c r="E65" s="43"/>
      <c r="F65" s="43"/>
    </row>
    <row r="66" spans="3:6" ht="12.75">
      <c r="C66" s="43"/>
      <c r="D66" s="48"/>
      <c r="E66" s="43"/>
      <c r="F66" s="43"/>
    </row>
    <row r="67" ht="12.75">
      <c r="A67" s="18"/>
    </row>
  </sheetData>
  <mergeCells count="4">
    <mergeCell ref="A1:I1"/>
    <mergeCell ref="G2:H2"/>
    <mergeCell ref="C63:E63"/>
    <mergeCell ref="C64:E64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RAIFO</cp:lastModifiedBy>
  <cp:lastPrinted>2012-06-15T10:09:01Z</cp:lastPrinted>
  <dcterms:created xsi:type="dcterms:W3CDTF">2006-03-13T07:15:44Z</dcterms:created>
  <dcterms:modified xsi:type="dcterms:W3CDTF">2012-06-18T07:57:29Z</dcterms:modified>
  <cp:category/>
  <cp:version/>
  <cp:contentType/>
  <cp:contentStatus/>
</cp:coreProperties>
</file>